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080" windowWidth="15000" windowHeight="5520" tabRatio="894" activeTab="0"/>
  </bookViews>
  <sheets>
    <sheet name="Таблица" sheetId="1" r:id="rId1"/>
    <sheet name="ТО15000" sheetId="2" r:id="rId2"/>
    <sheet name="ТО30000" sheetId="3" r:id="rId3"/>
    <sheet name="ТО45000" sheetId="4" r:id="rId4"/>
    <sheet name="ТО60000" sheetId="5" r:id="rId5"/>
    <sheet name="ТО75000" sheetId="6" r:id="rId6"/>
    <sheet name="ТО90000" sheetId="7" r:id="rId7"/>
    <sheet name="ТО105000" sheetId="8" r:id="rId8"/>
    <sheet name="ТО120000" sheetId="9" r:id="rId9"/>
    <sheet name="ТО135000" sheetId="10" r:id="rId10"/>
    <sheet name="ТО150000" sheetId="11" r:id="rId11"/>
    <sheet name="ТО165000" sheetId="12" r:id="rId12"/>
    <sheet name="ТО180000" sheetId="13" r:id="rId13"/>
    <sheet name="ТО195000" sheetId="14" r:id="rId14"/>
    <sheet name="ТО210000" sheetId="15" r:id="rId15"/>
    <sheet name="ТО225000" sheetId="16" r:id="rId16"/>
    <sheet name="ТО240000" sheetId="17" r:id="rId17"/>
    <sheet name="ТО255000" sheetId="18" r:id="rId18"/>
    <sheet name="ТО270000" sheetId="19" r:id="rId19"/>
    <sheet name="ТО285000" sheetId="20" r:id="rId20"/>
    <sheet name="ТО300000" sheetId="21" r:id="rId21"/>
  </sheets>
  <externalReferences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<sst xmlns="http://schemas.openxmlformats.org/spreadsheetml/2006/main" count="3019" uniqueCount="165">
  <si>
    <t>ТО15000</t>
  </si>
  <si>
    <t>МКПП</t>
  </si>
  <si>
    <t>АКПП</t>
  </si>
  <si>
    <t>Расходные материалы</t>
  </si>
  <si>
    <t>Моторное масло</t>
  </si>
  <si>
    <t>Вид</t>
  </si>
  <si>
    <t>Стоимость</t>
  </si>
  <si>
    <t>Масляный фильтр</t>
  </si>
  <si>
    <t>Салонный фильтр</t>
  </si>
  <si>
    <t>Наименование/кат.номер</t>
  </si>
  <si>
    <t>Стоимость единицы наименования</t>
  </si>
  <si>
    <t>Итого</t>
  </si>
  <si>
    <t>Мотор-тестер</t>
  </si>
  <si>
    <t>Сход-развал</t>
  </si>
  <si>
    <t>Рекомендованные работы</t>
  </si>
  <si>
    <t>Норма времени, н/ч</t>
  </si>
  <si>
    <t>Количество, л(шт)</t>
  </si>
  <si>
    <t>Стоимость ТО+расходные материалы, $</t>
  </si>
  <si>
    <t>Стоимость ТО + расходные материалы + рекомендованные работы, $</t>
  </si>
  <si>
    <t>ТО30000</t>
  </si>
  <si>
    <t>Свечи зажигания</t>
  </si>
  <si>
    <t>Жидкость гидропривода тормозов и сцепления</t>
  </si>
  <si>
    <t>Воздушный фильтр</t>
  </si>
  <si>
    <t>ТО45000</t>
  </si>
  <si>
    <t>Масло РК</t>
  </si>
  <si>
    <t>Масло АКПП</t>
  </si>
  <si>
    <t>ТО60000</t>
  </si>
  <si>
    <t>Охлаждающая жидкость</t>
  </si>
  <si>
    <t>ТО75000</t>
  </si>
  <si>
    <t>Ремень ГРМ</t>
  </si>
  <si>
    <t>ТО90000</t>
  </si>
  <si>
    <t>ТО105000</t>
  </si>
  <si>
    <t>ТО120000</t>
  </si>
  <si>
    <t>Топливный фильтр (бак)</t>
  </si>
  <si>
    <t>ТО135000</t>
  </si>
  <si>
    <t>ТО150000</t>
  </si>
  <si>
    <t>ТО165000</t>
  </si>
  <si>
    <t>ТО180000</t>
  </si>
  <si>
    <t>ТО195000</t>
  </si>
  <si>
    <t>ТО210000</t>
  </si>
  <si>
    <t>ТО225000</t>
  </si>
  <si>
    <t>ТО240000</t>
  </si>
  <si>
    <t>ТО255000</t>
  </si>
  <si>
    <t>ТО270000</t>
  </si>
  <si>
    <t>ТО285000</t>
  </si>
  <si>
    <t>ТО300000</t>
  </si>
  <si>
    <t>Масло задн. дифф.</t>
  </si>
  <si>
    <t xml:space="preserve">Масло пер. дифф. </t>
  </si>
  <si>
    <t>Обязательные работы</t>
  </si>
  <si>
    <t>Замена реком. з/ч</t>
  </si>
  <si>
    <t>Запчасти, рекомендуемые к замене</t>
  </si>
  <si>
    <t>Наименование</t>
  </si>
  <si>
    <t>Каталожный номер</t>
  </si>
  <si>
    <t>Натяжит. ремня ГРМ</t>
  </si>
  <si>
    <t>Ролик натяжителя</t>
  </si>
  <si>
    <t>Ролик обводной</t>
  </si>
  <si>
    <t>Стоимость ТО + расходные материалы + мотортестер, $</t>
  </si>
  <si>
    <t>3,8 MIVEC</t>
  </si>
  <si>
    <t>Pajero IV (BK)</t>
  </si>
  <si>
    <t>Прокладка топливного фильтра</t>
  </si>
  <si>
    <t>3,2 DI-D</t>
  </si>
  <si>
    <t xml:space="preserve">Топливный фильтр </t>
  </si>
  <si>
    <t>Топливный фильтр</t>
  </si>
  <si>
    <t>1230A046</t>
  </si>
  <si>
    <t>MR404847</t>
  </si>
  <si>
    <t>7803A028</t>
  </si>
  <si>
    <t>1770A053</t>
  </si>
  <si>
    <t>Mobil-1 5W50</t>
  </si>
  <si>
    <t>Mobil DOT4</t>
  </si>
  <si>
    <t>Жидкость гидропривода тормозов</t>
  </si>
  <si>
    <t>Масло МКПП</t>
  </si>
  <si>
    <t>Топливный фильтр в баке</t>
  </si>
  <si>
    <t>Стоимость работ, руб.</t>
  </si>
  <si>
    <t>Mobil-1 0W40</t>
  </si>
  <si>
    <t>Стоимость нормочаса, руб.</t>
  </si>
  <si>
    <t>Стоимость запчастей, руб.</t>
  </si>
  <si>
    <t>Стоимость ТО+расходные материалы, руб.</t>
  </si>
  <si>
    <t>Стоимость ТО + расходные материалы + рекомендованные работы, руб.</t>
  </si>
  <si>
    <t>Стоимость ТО + расходные материалы + мотортестер, руб.</t>
  </si>
  <si>
    <t>Прокладка впускного коллектора</t>
  </si>
  <si>
    <t>Пробег или время в зависимости от того, что наступит раньше</t>
  </si>
  <si>
    <t>годы</t>
  </si>
  <si>
    <t>х1000 км.</t>
  </si>
  <si>
    <t>Бензин</t>
  </si>
  <si>
    <t>Дизель</t>
  </si>
  <si>
    <t>Ремни проводов</t>
  </si>
  <si>
    <t>x</t>
  </si>
  <si>
    <t>I</t>
  </si>
  <si>
    <t>крышка распределителя и ротор</t>
  </si>
  <si>
    <t>высоковольтные провода</t>
  </si>
  <si>
    <t>шланги и патрубки двигателя, уровень жидкости гидроусилителя</t>
  </si>
  <si>
    <t>ремень привода ГРМ и балансирных валов/при наличии</t>
  </si>
  <si>
    <t>R</t>
  </si>
  <si>
    <t>Свечи зажигания - обычные</t>
  </si>
  <si>
    <t>х</t>
  </si>
  <si>
    <t>платиновые/иридиевые</t>
  </si>
  <si>
    <t>ремень привода ГРМ(для автомобилей без гидро компенсаторов)LANCER MY2008</t>
  </si>
  <si>
    <t>охлаждающая жидкость</t>
  </si>
  <si>
    <t>жидкость гидропривода тормозов и сцепления</t>
  </si>
  <si>
    <t>воздушный фильтр</t>
  </si>
  <si>
    <t>Электролит АКБ</t>
  </si>
  <si>
    <t>Главный топливный фильтр(наружный)         бензин</t>
  </si>
  <si>
    <t xml:space="preserve">                                                                                              дизель</t>
  </si>
  <si>
    <t>главный топливный фильтр(в баке)</t>
  </si>
  <si>
    <t>Ниппель вакуумного Усилителя тормозов (4G93/94 GDI)</t>
  </si>
  <si>
    <t>C</t>
  </si>
  <si>
    <t>контакты пусковых свечей накаливания</t>
  </si>
  <si>
    <t>Операции под автомобилем</t>
  </si>
  <si>
    <t>детали подвески(включай пыльники),шаровые опоры, крепежные болты</t>
  </si>
  <si>
    <t>X</t>
  </si>
  <si>
    <t xml:space="preserve">шарниры рычагов, рулевых наконечников, карданных валов при наличии штуцера </t>
  </si>
  <si>
    <t>L</t>
  </si>
  <si>
    <t>защитные чехлы валов привода колес</t>
  </si>
  <si>
    <t>шарниры и пылники рулевого управления/люфт</t>
  </si>
  <si>
    <t>Масло в механической        2WD   GALANT, SP, WAGON/RUNNER,COLT</t>
  </si>
  <si>
    <t>коробке передач                                 CARISMA/SP, STAR GDI, LANCER, GRANDIS</t>
  </si>
  <si>
    <t xml:space="preserve">                                                                      L200,L300,L400</t>
  </si>
  <si>
    <t xml:space="preserve">                                                                      CARISMA/SP, STAR дизель</t>
  </si>
  <si>
    <t xml:space="preserve">                                                                      CARISMA/SP, STAR   1.3/1.6</t>
  </si>
  <si>
    <t>i</t>
  </si>
  <si>
    <t xml:space="preserve">                                                         4WD   SP, WAGON/RUNNER, OUTLANDER</t>
  </si>
  <si>
    <t xml:space="preserve">                                                                     все кроме  SP, WAGON/RUNNER, OUTLANDER</t>
  </si>
  <si>
    <t>масло в раздаточной                          SP, WAGON/RUNNER, OUTLANDER</t>
  </si>
  <si>
    <t>коробке                                                   все кроме  SP, WAGON/RUNNER, OUTLANDER</t>
  </si>
  <si>
    <t>масло в                                        обычный дифференциал или LSD с вискомуфтой</t>
  </si>
  <si>
    <t>дифференциалах                   механический или гибридный LSD</t>
  </si>
  <si>
    <t>Герметичность системы выпуска и рециркуляции отработавших газов(EGR)</t>
  </si>
  <si>
    <t>Операции внутри  автомобиля</t>
  </si>
  <si>
    <t>Свободный ход педалей сцепления и тормоза</t>
  </si>
  <si>
    <t>Рычаг стояночного тормоза, рабочий ход</t>
  </si>
  <si>
    <t>Воздушный фильтр системы вентиляции</t>
  </si>
  <si>
    <t>Операции снаружи автомобиля</t>
  </si>
  <si>
    <t>Колеса и шины, давление и износ, момент затяжки колесных гаек</t>
  </si>
  <si>
    <t>Подшипники передних ступиц(L200,L300,L400,PAJERO,PAJERO SPORT,PAJERO PININ)</t>
  </si>
  <si>
    <t>Герметичность шлангов тормозной системы</t>
  </si>
  <si>
    <t>Тормозные колодки, диски и барабаны</t>
  </si>
  <si>
    <t>Герметичность трубопроводов топливной системы</t>
  </si>
  <si>
    <t>Операции на прогретом  автомобиле</t>
  </si>
  <si>
    <t>Масло в АКПП и отдельный фильтр при наличии:    2WD  переднеприводные</t>
  </si>
  <si>
    <t xml:space="preserve">                                                                                          2WD  заднеприводные</t>
  </si>
  <si>
    <t xml:space="preserve">                                                                      4WD Pajero,PAJERO SPORT,OUTLANDER,L200</t>
  </si>
  <si>
    <t xml:space="preserve">                                                           все кроме Pajero,PAJERO SPORT,OUTLANDER,L200</t>
  </si>
  <si>
    <t>масло в двигателе и масляный фильтр        бензиновые двигатели</t>
  </si>
  <si>
    <t xml:space="preserve">                               Дизельные двигатели            4M41,F9QT,4D56(для L200 MY2007 -&gt;…)</t>
  </si>
  <si>
    <t xml:space="preserve">                                                         все кроме 4M41,F9QT,4D56(для L200 MY2007 -&gt;…)</t>
  </si>
  <si>
    <t>R:каждые 7500 км или 6 месяцев</t>
  </si>
  <si>
    <t xml:space="preserve">   R:каждые 7500 км или 6 месяцев</t>
  </si>
  <si>
    <t>Обороты холостого хода,СО и СН в отработавших газах</t>
  </si>
  <si>
    <t>Ir</t>
  </si>
  <si>
    <t>Обороты холостого хода,дымность отработавших газов</t>
  </si>
  <si>
    <t>Проверка зазоров в ГРМ (для двигателей без гидрокомпенсаторов)</t>
  </si>
  <si>
    <t>Дополнительные операции</t>
  </si>
  <si>
    <t>Дверные замки, петли , фиксаторы</t>
  </si>
  <si>
    <t>Стеклоочистители, омыватели фар, стекол</t>
  </si>
  <si>
    <t>Осветительные приборы</t>
  </si>
  <si>
    <t xml:space="preserve">Кондиционер и отопитель </t>
  </si>
  <si>
    <t>Углы установки колес     (Все, кроме LANCER MY2008 -&gt;…)</t>
  </si>
  <si>
    <t xml:space="preserve">                                                   (Для LANCER MY2008 -&gt;…)</t>
  </si>
  <si>
    <t>проверка, при необходимости очистка или регулировка</t>
  </si>
  <si>
    <t>замена</t>
  </si>
  <si>
    <t>смазка</t>
  </si>
  <si>
    <t>С</t>
  </si>
  <si>
    <t>очистка</t>
  </si>
  <si>
    <t>lr</t>
  </si>
  <si>
    <t>операция выполняется по желанию клиента и оплачивается отдельно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</si>
</sst>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thick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/>
      <right/>
      <top style="thick"/>
      <bottom style="thin"/>
    </border>
    <border>
      <left/>
      <right/>
      <top style="thin"/>
      <bottom/>
    </border>
    <border>
      <left style="thick"/>
      <right/>
      <top style="thick"/>
      <bottom style="thin"/>
    </border>
    <border>
      <left/>
      <right style="thick"/>
      <top/>
      <bottom/>
    </border>
    <border>
      <left/>
      <right style="thick"/>
      <top style="thin"/>
      <bottom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/>
      <right/>
      <top/>
      <bottom style="thick"/>
    </border>
    <border>
      <left/>
      <right/>
      <top/>
      <bottom style="thin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medium"/>
      <top/>
      <bottom style="thick"/>
    </border>
    <border>
      <left style="medium"/>
      <right/>
      <top/>
      <bottom style="thick"/>
    </border>
    <border>
      <left/>
      <right style="thick"/>
      <top/>
      <bottom style="thin"/>
    </border>
    <border>
      <left style="thick"/>
      <right style="thick"/>
      <top style="thin"/>
      <bottom/>
    </border>
    <border>
      <left style="thick"/>
      <right style="thick"/>
      <top/>
      <bottom/>
    </border>
    <border>
      <left style="thick"/>
      <right style="thick"/>
      <top/>
      <bottom style="thin"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 style="thick"/>
      <bottom style="thick"/>
    </border>
    <border>
      <left style="thick"/>
      <right/>
      <top/>
      <bottom style="thin"/>
    </border>
    <border>
      <left style="thick"/>
      <right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/>
      <top style="thin"/>
      <bottom style="thin"/>
    </border>
    <border>
      <left/>
      <right style="thick"/>
      <top style="thin"/>
      <bottom style="thin"/>
    </border>
    <border>
      <left style="medium"/>
      <right/>
      <top style="thin"/>
      <bottom style="thick"/>
    </border>
    <border>
      <left/>
      <right style="thick"/>
      <top style="thin"/>
      <bottom style="thick"/>
    </border>
    <border>
      <left/>
      <right style="medium"/>
      <top style="thick"/>
      <bottom style="thin"/>
    </border>
    <border>
      <left style="thick"/>
      <right/>
      <top/>
      <bottom style="thick"/>
    </border>
    <border>
      <left style="medium"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thick"/>
    </border>
    <border>
      <left style="thick"/>
      <right style="thin"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33" borderId="20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9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33" borderId="20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vertical="center"/>
    </xf>
    <xf numFmtId="2" fontId="0" fillId="34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34" borderId="16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164" fontId="0" fillId="0" borderId="23" xfId="0" applyNumberFormat="1" applyBorder="1" applyAlignment="1">
      <alignment horizontal="center" wrapText="1"/>
    </xf>
    <xf numFmtId="164" fontId="0" fillId="0" borderId="23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2" fontId="0" fillId="33" borderId="26" xfId="0" applyNumberFormat="1" applyFill="1" applyBorder="1" applyAlignment="1">
      <alignment horizontal="center"/>
    </xf>
    <xf numFmtId="2" fontId="0" fillId="0" borderId="26" xfId="0" applyNumberFormat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wrapText="1"/>
    </xf>
    <xf numFmtId="164" fontId="0" fillId="0" borderId="24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25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164" fontId="0" fillId="0" borderId="41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165" fontId="0" fillId="33" borderId="41" xfId="0" applyNumberFormat="1" applyFill="1" applyBorder="1" applyAlignment="1">
      <alignment horizontal="center" vertical="center"/>
    </xf>
    <xf numFmtId="165" fontId="0" fillId="33" borderId="42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0" borderId="36" xfId="0" applyBorder="1" applyAlignment="1">
      <alignment horizontal="center" wrapText="1"/>
    </xf>
    <xf numFmtId="164" fontId="0" fillId="0" borderId="36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2" fontId="0" fillId="0" borderId="50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2" fontId="0" fillId="0" borderId="56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34" borderId="58" xfId="0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34" borderId="60" xfId="0" applyFill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164" fontId="0" fillId="33" borderId="41" xfId="0" applyNumberFormat="1" applyFill="1" applyBorder="1" applyAlignment="1">
      <alignment horizontal="center" vertical="center"/>
    </xf>
    <xf numFmtId="164" fontId="0" fillId="33" borderId="42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6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64" fontId="0" fillId="0" borderId="21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3" borderId="57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164" fontId="0" fillId="0" borderId="41" xfId="0" applyNumberFormat="1" applyFill="1" applyBorder="1" applyAlignment="1">
      <alignment horizontal="center" vertical="center"/>
    </xf>
    <xf numFmtId="164" fontId="0" fillId="0" borderId="42" xfId="0" applyNumberForma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0" fontId="20" fillId="0" borderId="0" xfId="52" applyAlignment="1">
      <alignment horizontal="center" wrapText="1"/>
      <protection/>
    </xf>
    <xf numFmtId="0" fontId="20" fillId="0" borderId="0" xfId="52" applyAlignment="1">
      <alignment horizontal="center"/>
      <protection/>
    </xf>
    <xf numFmtId="0" fontId="20" fillId="0" borderId="0" xfId="52" applyAlignment="1">
      <alignment horizontal="center"/>
      <protection/>
    </xf>
    <xf numFmtId="0" fontId="20" fillId="0" borderId="0" xfId="52">
      <alignment/>
      <protection/>
    </xf>
    <xf numFmtId="0" fontId="20" fillId="35" borderId="0" xfId="52" applyFill="1" applyAlignment="1">
      <alignment horizontal="center"/>
      <protection/>
    </xf>
    <xf numFmtId="0" fontId="20" fillId="35" borderId="0" xfId="52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ownloads\&#1057;&#1090;&#1086;&#1080;&#1084;&#1086;&#1089;&#1090;&#1100;%20&#1085;&#1086;&#1088;&#1084;&#1086;&#1095;&#1072;&#1089;&#1086;&#1074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ownloads\&#1050;&#1072;&#1090;&#1072;&#1083;&#1086;&#1078;&#1085;&#1099;&#1077;%20&#1085;&#1086;&#1084;&#1077;&#1088;&#1072;%20&#1079;&#1072;&#1087;&#1095;&#1072;&#1089;&#1090;&#1077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нормочасов 2010"/>
    </sheetNames>
    <sheetDataSet>
      <sheetData sheetId="0">
        <row r="5">
          <cell r="B5">
            <v>2499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пчасти"/>
      <sheetName val="Масла и технические жидкости"/>
      <sheetName val="Лист1"/>
    </sheetNames>
    <sheetDataSet>
      <sheetData sheetId="0">
        <row r="148">
          <cell r="B148" t="str">
            <v>MD352626</v>
          </cell>
          <cell r="C148">
            <v>753</v>
          </cell>
          <cell r="F148" t="str">
            <v>MD362861</v>
          </cell>
          <cell r="G148">
            <v>4259</v>
          </cell>
        </row>
        <row r="149">
          <cell r="B149" t="str">
            <v>7803A028</v>
          </cell>
          <cell r="C149">
            <v>1310</v>
          </cell>
          <cell r="F149" t="str">
            <v>MD140071</v>
          </cell>
          <cell r="G149">
            <v>2873</v>
          </cell>
        </row>
        <row r="150">
          <cell r="B150" t="str">
            <v>MR571476</v>
          </cell>
          <cell r="C150">
            <v>2159</v>
          </cell>
          <cell r="F150" t="str">
            <v>MD319022</v>
          </cell>
          <cell r="G150">
            <v>2427</v>
          </cell>
        </row>
        <row r="151">
          <cell r="B151" t="str">
            <v>MR529135</v>
          </cell>
          <cell r="C151">
            <v>4851</v>
          </cell>
        </row>
        <row r="152">
          <cell r="B152" t="str">
            <v>1822A002</v>
          </cell>
          <cell r="C152">
            <v>1099</v>
          </cell>
        </row>
        <row r="153">
          <cell r="B153" t="str">
            <v>MR529146</v>
          </cell>
          <cell r="C153">
            <v>146</v>
          </cell>
        </row>
        <row r="154">
          <cell r="B154" t="str">
            <v>MD358549</v>
          </cell>
          <cell r="C154">
            <v>6725</v>
          </cell>
        </row>
        <row r="155">
          <cell r="C155">
            <v>858</v>
          </cell>
        </row>
        <row r="156">
          <cell r="C156">
            <v>1993</v>
          </cell>
        </row>
        <row r="157">
          <cell r="C157">
            <v>1782</v>
          </cell>
        </row>
        <row r="158">
          <cell r="B158" t="str">
            <v>MR556587</v>
          </cell>
          <cell r="C158">
            <v>1201</v>
          </cell>
        </row>
        <row r="159">
          <cell r="B159" t="str">
            <v>MN106046</v>
          </cell>
          <cell r="C159">
            <v>320</v>
          </cell>
        </row>
        <row r="160">
          <cell r="B160" t="str">
            <v>MR561584</v>
          </cell>
          <cell r="C160">
            <v>523</v>
          </cell>
        </row>
        <row r="161">
          <cell r="B161" t="str">
            <v>MD199282</v>
          </cell>
          <cell r="C161">
            <v>557</v>
          </cell>
        </row>
        <row r="194">
          <cell r="B194" t="str">
            <v>MD352626</v>
          </cell>
          <cell r="C194">
            <v>753</v>
          </cell>
          <cell r="F194" t="str">
            <v>MD362861</v>
          </cell>
          <cell r="G194">
            <v>4259</v>
          </cell>
        </row>
        <row r="195">
          <cell r="B195" t="str">
            <v>7803A028</v>
          </cell>
          <cell r="C195">
            <v>1310</v>
          </cell>
          <cell r="F195" t="str">
            <v>MD140071</v>
          </cell>
          <cell r="G195">
            <v>2873</v>
          </cell>
        </row>
        <row r="196">
          <cell r="B196" t="str">
            <v>MR571476</v>
          </cell>
          <cell r="C196">
            <v>2159</v>
          </cell>
          <cell r="F196" t="str">
            <v>MD319022</v>
          </cell>
          <cell r="G196">
            <v>2427</v>
          </cell>
        </row>
        <row r="197">
          <cell r="B197" t="str">
            <v>MR529135</v>
          </cell>
          <cell r="C197">
            <v>4851</v>
          </cell>
        </row>
        <row r="198">
          <cell r="B198" t="str">
            <v>1822A002</v>
          </cell>
          <cell r="C198">
            <v>1099</v>
          </cell>
        </row>
        <row r="199">
          <cell r="B199" t="str">
            <v>MN106046</v>
          </cell>
          <cell r="C199">
            <v>320</v>
          </cell>
        </row>
        <row r="200">
          <cell r="B200" t="str">
            <v>MD358557</v>
          </cell>
          <cell r="C200">
            <v>10019</v>
          </cell>
        </row>
      </sheetData>
      <sheetData sheetId="1">
        <row r="4">
          <cell r="C4">
            <v>522</v>
          </cell>
        </row>
        <row r="5">
          <cell r="B5" t="str">
            <v>Mobil-1 0W40</v>
          </cell>
          <cell r="C5">
            <v>711.46</v>
          </cell>
        </row>
        <row r="6">
          <cell r="B6" t="str">
            <v>Mobil DOT4</v>
          </cell>
          <cell r="C6">
            <v>275</v>
          </cell>
        </row>
        <row r="8">
          <cell r="B8" t="str">
            <v>Mobilube 1-SHC 75W90</v>
          </cell>
          <cell r="C8">
            <v>648.33</v>
          </cell>
        </row>
        <row r="11">
          <cell r="B11" t="str">
            <v>BP ATF SP-III</v>
          </cell>
          <cell r="C11">
            <v>419.3</v>
          </cell>
        </row>
        <row r="14">
          <cell r="B14" t="str">
            <v>Antifreeze Extra</v>
          </cell>
          <cell r="C14">
            <v>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73" sqref="B73"/>
    </sheetView>
  </sheetViews>
  <sheetFormatPr defaultColWidth="9.00390625" defaultRowHeight="12.75"/>
  <cols>
    <col min="1" max="1" width="4.00390625" style="234" customWidth="1"/>
    <col min="2" max="2" width="79.625" style="235" customWidth="1"/>
    <col min="3" max="25" width="7.125" style="234" customWidth="1"/>
    <col min="26" max="16384" width="9.125" style="235" customWidth="1"/>
  </cols>
  <sheetData>
    <row r="1" spans="1:25" ht="15">
      <c r="A1" s="232" t="s">
        <v>80</v>
      </c>
      <c r="B1" s="232"/>
      <c r="C1" s="233" t="s">
        <v>81</v>
      </c>
      <c r="D1" s="233"/>
      <c r="E1" s="234">
        <v>0</v>
      </c>
      <c r="F1" s="234">
        <v>1</v>
      </c>
      <c r="G1" s="234">
        <v>2</v>
      </c>
      <c r="H1" s="234">
        <v>3</v>
      </c>
      <c r="I1" s="234">
        <v>4</v>
      </c>
      <c r="J1" s="234">
        <v>5</v>
      </c>
      <c r="K1" s="234">
        <v>6</v>
      </c>
      <c r="L1" s="234">
        <v>7</v>
      </c>
      <c r="M1" s="234">
        <v>8</v>
      </c>
      <c r="N1" s="234">
        <v>9</v>
      </c>
      <c r="O1" s="234">
        <v>10</v>
      </c>
      <c r="P1" s="234">
        <v>11</v>
      </c>
      <c r="Q1" s="234">
        <v>12</v>
      </c>
      <c r="R1" s="234">
        <v>13</v>
      </c>
      <c r="S1" s="234">
        <v>14</v>
      </c>
      <c r="T1" s="234">
        <v>15</v>
      </c>
      <c r="U1" s="234">
        <v>16</v>
      </c>
      <c r="V1" s="234">
        <v>17</v>
      </c>
      <c r="W1" s="234">
        <v>18</v>
      </c>
      <c r="X1" s="234">
        <v>19</v>
      </c>
      <c r="Y1" s="234">
        <v>20</v>
      </c>
    </row>
    <row r="2" spans="1:25" ht="15">
      <c r="A2" s="232"/>
      <c r="B2" s="232"/>
      <c r="C2" s="233" t="s">
        <v>82</v>
      </c>
      <c r="D2" s="233"/>
      <c r="E2" s="234">
        <v>3</v>
      </c>
      <c r="F2" s="234">
        <v>15</v>
      </c>
      <c r="G2" s="234">
        <v>30</v>
      </c>
      <c r="H2" s="234">
        <v>45</v>
      </c>
      <c r="I2" s="234">
        <v>60</v>
      </c>
      <c r="J2" s="234">
        <v>75</v>
      </c>
      <c r="K2" s="234">
        <v>90</v>
      </c>
      <c r="L2" s="234">
        <v>105</v>
      </c>
      <c r="M2" s="234">
        <v>120</v>
      </c>
      <c r="N2" s="234">
        <v>135</v>
      </c>
      <c r="O2" s="234">
        <v>150</v>
      </c>
      <c r="P2" s="234">
        <v>165</v>
      </c>
      <c r="Q2" s="234">
        <v>180</v>
      </c>
      <c r="R2" s="234">
        <v>195</v>
      </c>
      <c r="S2" s="234">
        <v>210</v>
      </c>
      <c r="T2" s="234">
        <v>225</v>
      </c>
      <c r="U2" s="234">
        <v>240</v>
      </c>
      <c r="V2" s="234">
        <v>255</v>
      </c>
      <c r="W2" s="234">
        <v>270</v>
      </c>
      <c r="X2" s="234">
        <v>285</v>
      </c>
      <c r="Y2" s="234">
        <v>300</v>
      </c>
    </row>
    <row r="3" spans="1:25" s="237" customFormat="1" ht="15">
      <c r="A3" s="236"/>
      <c r="B3" s="236"/>
      <c r="C3" s="236" t="s">
        <v>83</v>
      </c>
      <c r="D3" s="236" t="s">
        <v>84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</row>
    <row r="4" spans="1:25" ht="15">
      <c r="A4" s="234">
        <v>1</v>
      </c>
      <c r="B4" s="235" t="s">
        <v>85</v>
      </c>
      <c r="C4" s="234" t="s">
        <v>86</v>
      </c>
      <c r="D4" s="234" t="s">
        <v>86</v>
      </c>
      <c r="E4" s="234" t="s">
        <v>87</v>
      </c>
      <c r="F4" s="234" t="s">
        <v>87</v>
      </c>
      <c r="G4" s="234" t="s">
        <v>87</v>
      </c>
      <c r="H4" s="234" t="s">
        <v>87</v>
      </c>
      <c r="I4" s="234" t="s">
        <v>87</v>
      </c>
      <c r="J4" s="234" t="s">
        <v>87</v>
      </c>
      <c r="K4" s="234" t="s">
        <v>87</v>
      </c>
      <c r="L4" s="234" t="s">
        <v>87</v>
      </c>
      <c r="M4" s="234" t="s">
        <v>87</v>
      </c>
      <c r="N4" s="234" t="s">
        <v>87</v>
      </c>
      <c r="O4" s="234" t="s">
        <v>87</v>
      </c>
      <c r="P4" s="234" t="s">
        <v>87</v>
      </c>
      <c r="Q4" s="234" t="s">
        <v>87</v>
      </c>
      <c r="R4" s="234" t="s">
        <v>87</v>
      </c>
      <c r="S4" s="234" t="s">
        <v>87</v>
      </c>
      <c r="T4" s="234" t="s">
        <v>87</v>
      </c>
      <c r="U4" s="234" t="s">
        <v>87</v>
      </c>
      <c r="V4" s="234" t="s">
        <v>87</v>
      </c>
      <c r="W4" s="234" t="s">
        <v>87</v>
      </c>
      <c r="X4" s="234" t="s">
        <v>87</v>
      </c>
      <c r="Y4" s="234" t="s">
        <v>87</v>
      </c>
    </row>
    <row r="5" spans="1:25" ht="15">
      <c r="A5" s="234">
        <v>2</v>
      </c>
      <c r="B5" s="235" t="s">
        <v>88</v>
      </c>
      <c r="C5" s="234" t="s">
        <v>86</v>
      </c>
      <c r="I5" s="234" t="s">
        <v>87</v>
      </c>
      <c r="K5" s="234" t="s">
        <v>87</v>
      </c>
      <c r="M5" s="234" t="s">
        <v>87</v>
      </c>
      <c r="Q5" s="234" t="s">
        <v>87</v>
      </c>
      <c r="U5" s="234" t="s">
        <v>87</v>
      </c>
      <c r="Y5" s="234" t="s">
        <v>87</v>
      </c>
    </row>
    <row r="6" spans="1:25" ht="15">
      <c r="A6" s="234">
        <v>3</v>
      </c>
      <c r="B6" s="235" t="s">
        <v>89</v>
      </c>
      <c r="C6" s="234" t="s">
        <v>86</v>
      </c>
      <c r="G6" s="234" t="s">
        <v>87</v>
      </c>
      <c r="I6" s="234" t="s">
        <v>87</v>
      </c>
      <c r="K6" s="234" t="s">
        <v>87</v>
      </c>
      <c r="M6" s="234" t="s">
        <v>87</v>
      </c>
      <c r="O6" s="234" t="s">
        <v>87</v>
      </c>
      <c r="Q6" s="234" t="s">
        <v>87</v>
      </c>
      <c r="S6" s="234" t="s">
        <v>87</v>
      </c>
      <c r="U6" s="234" t="s">
        <v>87</v>
      </c>
      <c r="W6" s="234" t="s">
        <v>87</v>
      </c>
      <c r="Y6" s="234" t="s">
        <v>87</v>
      </c>
    </row>
    <row r="7" spans="1:25" ht="15">
      <c r="A7" s="234">
        <v>4</v>
      </c>
      <c r="B7" s="235" t="s">
        <v>90</v>
      </c>
      <c r="C7" s="234" t="s">
        <v>86</v>
      </c>
      <c r="D7" s="234" t="s">
        <v>86</v>
      </c>
      <c r="E7" s="234" t="s">
        <v>87</v>
      </c>
      <c r="F7" s="234" t="s">
        <v>87</v>
      </c>
      <c r="G7" s="234" t="s">
        <v>87</v>
      </c>
      <c r="H7" s="234" t="s">
        <v>87</v>
      </c>
      <c r="I7" s="234" t="s">
        <v>87</v>
      </c>
      <c r="J7" s="234" t="s">
        <v>87</v>
      </c>
      <c r="K7" s="234" t="s">
        <v>87</v>
      </c>
      <c r="L7" s="234" t="s">
        <v>87</v>
      </c>
      <c r="M7" s="234" t="s">
        <v>87</v>
      </c>
      <c r="N7" s="234" t="s">
        <v>87</v>
      </c>
      <c r="O7" s="234" t="s">
        <v>87</v>
      </c>
      <c r="P7" s="234" t="s">
        <v>87</v>
      </c>
      <c r="Q7" s="234" t="s">
        <v>87</v>
      </c>
      <c r="R7" s="234" t="s">
        <v>87</v>
      </c>
      <c r="S7" s="234" t="s">
        <v>87</v>
      </c>
      <c r="T7" s="234" t="s">
        <v>87</v>
      </c>
      <c r="U7" s="234" t="s">
        <v>87</v>
      </c>
      <c r="V7" s="234" t="s">
        <v>87</v>
      </c>
      <c r="W7" s="234" t="s">
        <v>87</v>
      </c>
      <c r="X7" s="234" t="s">
        <v>87</v>
      </c>
      <c r="Y7" s="234" t="s">
        <v>87</v>
      </c>
    </row>
    <row r="8" spans="1:23" ht="15">
      <c r="A8" s="234">
        <v>5</v>
      </c>
      <c r="B8" s="235" t="s">
        <v>91</v>
      </c>
      <c r="C8" s="234" t="s">
        <v>86</v>
      </c>
      <c r="D8" s="234" t="s">
        <v>86</v>
      </c>
      <c r="K8" s="234" t="s">
        <v>92</v>
      </c>
      <c r="Q8" s="234" t="s">
        <v>92</v>
      </c>
      <c r="W8" s="234" t="s">
        <v>92</v>
      </c>
    </row>
    <row r="9" spans="1:25" ht="15">
      <c r="A9" s="234">
        <v>6</v>
      </c>
      <c r="B9" s="235" t="s">
        <v>93</v>
      </c>
      <c r="C9" s="234" t="s">
        <v>94</v>
      </c>
      <c r="G9" s="234" t="s">
        <v>92</v>
      </c>
      <c r="I9" s="234" t="s">
        <v>92</v>
      </c>
      <c r="K9" s="234" t="s">
        <v>92</v>
      </c>
      <c r="M9" s="234" t="s">
        <v>92</v>
      </c>
      <c r="O9" s="234" t="s">
        <v>92</v>
      </c>
      <c r="Q9" s="234" t="s">
        <v>92</v>
      </c>
      <c r="S9" s="234" t="s">
        <v>92</v>
      </c>
      <c r="U9" s="234" t="s">
        <v>92</v>
      </c>
      <c r="W9" s="234" t="s">
        <v>92</v>
      </c>
      <c r="Y9" s="234" t="s">
        <v>92</v>
      </c>
    </row>
    <row r="10" spans="2:25" ht="15">
      <c r="B10" s="235" t="s">
        <v>95</v>
      </c>
      <c r="C10" s="234" t="s">
        <v>94</v>
      </c>
      <c r="I10" s="234" t="s">
        <v>92</v>
      </c>
      <c r="M10" s="234" t="s">
        <v>92</v>
      </c>
      <c r="Q10" s="234" t="s">
        <v>92</v>
      </c>
      <c r="U10" s="234" t="s">
        <v>92</v>
      </c>
      <c r="Y10" s="234" t="s">
        <v>92</v>
      </c>
    </row>
    <row r="11" spans="1:23" ht="15">
      <c r="A11" s="234">
        <v>7</v>
      </c>
      <c r="B11" s="235" t="s">
        <v>96</v>
      </c>
      <c r="C11" s="234" t="s">
        <v>86</v>
      </c>
      <c r="K11" s="234" t="s">
        <v>87</v>
      </c>
      <c r="Q11" s="234" t="s">
        <v>87</v>
      </c>
      <c r="W11" s="234" t="s">
        <v>87</v>
      </c>
    </row>
    <row r="12" spans="1:25" ht="15">
      <c r="A12" s="234">
        <v>8</v>
      </c>
      <c r="B12" s="235" t="s">
        <v>97</v>
      </c>
      <c r="C12" s="234" t="s">
        <v>86</v>
      </c>
      <c r="D12" s="234" t="s">
        <v>86</v>
      </c>
      <c r="E12" s="234" t="s">
        <v>87</v>
      </c>
      <c r="F12" s="234" t="s">
        <v>87</v>
      </c>
      <c r="H12" s="234" t="s">
        <v>87</v>
      </c>
      <c r="I12" s="234" t="s">
        <v>92</v>
      </c>
      <c r="J12" s="234" t="s">
        <v>87</v>
      </c>
      <c r="K12" s="234" t="s">
        <v>87</v>
      </c>
      <c r="L12" s="234" t="s">
        <v>87</v>
      </c>
      <c r="M12" s="234" t="s">
        <v>92</v>
      </c>
      <c r="N12" s="234" t="s">
        <v>87</v>
      </c>
      <c r="O12" s="234" t="s">
        <v>87</v>
      </c>
      <c r="P12" s="234" t="s">
        <v>87</v>
      </c>
      <c r="Q12" s="234" t="s">
        <v>92</v>
      </c>
      <c r="R12" s="234" t="s">
        <v>87</v>
      </c>
      <c r="S12" s="234" t="s">
        <v>87</v>
      </c>
      <c r="T12" s="234" t="s">
        <v>87</v>
      </c>
      <c r="U12" s="234" t="s">
        <v>92</v>
      </c>
      <c r="V12" s="234" t="s">
        <v>87</v>
      </c>
      <c r="W12" s="234" t="s">
        <v>87</v>
      </c>
      <c r="X12" s="234" t="s">
        <v>87</v>
      </c>
      <c r="Y12" s="234" t="s">
        <v>92</v>
      </c>
    </row>
    <row r="13" spans="1:25" ht="15">
      <c r="A13" s="234">
        <v>9</v>
      </c>
      <c r="B13" s="235" t="s">
        <v>98</v>
      </c>
      <c r="C13" s="234" t="s">
        <v>86</v>
      </c>
      <c r="D13" s="234" t="s">
        <v>86</v>
      </c>
      <c r="E13" s="234" t="s">
        <v>87</v>
      </c>
      <c r="F13" s="234" t="s">
        <v>87</v>
      </c>
      <c r="G13" s="234" t="s">
        <v>87</v>
      </c>
      <c r="H13" s="234" t="s">
        <v>87</v>
      </c>
      <c r="I13" s="234" t="s">
        <v>92</v>
      </c>
      <c r="J13" s="234" t="s">
        <v>87</v>
      </c>
      <c r="K13" s="234" t="s">
        <v>92</v>
      </c>
      <c r="L13" s="234" t="s">
        <v>87</v>
      </c>
      <c r="M13" s="234" t="s">
        <v>92</v>
      </c>
      <c r="N13" s="234" t="s">
        <v>87</v>
      </c>
      <c r="O13" s="234" t="s">
        <v>92</v>
      </c>
      <c r="P13" s="234" t="s">
        <v>87</v>
      </c>
      <c r="Q13" s="234" t="s">
        <v>92</v>
      </c>
      <c r="R13" s="234" t="s">
        <v>87</v>
      </c>
      <c r="S13" s="234" t="s">
        <v>92</v>
      </c>
      <c r="T13" s="234" t="s">
        <v>87</v>
      </c>
      <c r="U13" s="234" t="s">
        <v>92</v>
      </c>
      <c r="V13" s="234" t="s">
        <v>87</v>
      </c>
      <c r="W13" s="234" t="s">
        <v>92</v>
      </c>
      <c r="X13" s="234" t="s">
        <v>87</v>
      </c>
      <c r="Y13" s="234" t="s">
        <v>92</v>
      </c>
    </row>
    <row r="14" spans="1:25" ht="15">
      <c r="A14" s="234">
        <v>10</v>
      </c>
      <c r="B14" s="235" t="s">
        <v>99</v>
      </c>
      <c r="C14" s="234" t="s">
        <v>86</v>
      </c>
      <c r="D14" s="234" t="s">
        <v>86</v>
      </c>
      <c r="F14" s="234" t="s">
        <v>87</v>
      </c>
      <c r="G14" s="234" t="s">
        <v>92</v>
      </c>
      <c r="H14" s="234" t="s">
        <v>87</v>
      </c>
      <c r="I14" s="234" t="s">
        <v>92</v>
      </c>
      <c r="K14" s="234" t="s">
        <v>92</v>
      </c>
      <c r="L14" s="234" t="s">
        <v>87</v>
      </c>
      <c r="M14" s="234" t="s">
        <v>92</v>
      </c>
      <c r="N14" s="234" t="s">
        <v>87</v>
      </c>
      <c r="O14" s="234" t="s">
        <v>92</v>
      </c>
      <c r="P14" s="234" t="s">
        <v>87</v>
      </c>
      <c r="Q14" s="234" t="s">
        <v>92</v>
      </c>
      <c r="R14" s="234" t="s">
        <v>87</v>
      </c>
      <c r="S14" s="234" t="s">
        <v>92</v>
      </c>
      <c r="T14" s="234" t="s">
        <v>87</v>
      </c>
      <c r="U14" s="234" t="s">
        <v>92</v>
      </c>
      <c r="V14" s="234" t="s">
        <v>87</v>
      </c>
      <c r="W14" s="234" t="s">
        <v>92</v>
      </c>
      <c r="X14" s="234" t="s">
        <v>87</v>
      </c>
      <c r="Y14" s="234" t="s">
        <v>92</v>
      </c>
    </row>
    <row r="15" spans="1:25" ht="15">
      <c r="A15" s="234">
        <v>11</v>
      </c>
      <c r="B15" s="235" t="s">
        <v>100</v>
      </c>
      <c r="C15" s="234" t="s">
        <v>86</v>
      </c>
      <c r="D15" s="234" t="s">
        <v>86</v>
      </c>
      <c r="E15" s="234" t="s">
        <v>87</v>
      </c>
      <c r="F15" s="234" t="s">
        <v>87</v>
      </c>
      <c r="G15" s="234" t="s">
        <v>92</v>
      </c>
      <c r="H15" s="234" t="s">
        <v>87</v>
      </c>
      <c r="I15" s="234" t="s">
        <v>87</v>
      </c>
      <c r="J15" s="234" t="s">
        <v>87</v>
      </c>
      <c r="K15" s="234" t="s">
        <v>87</v>
      </c>
      <c r="L15" s="234" t="s">
        <v>87</v>
      </c>
      <c r="M15" s="234" t="s">
        <v>87</v>
      </c>
      <c r="N15" s="234" t="s">
        <v>87</v>
      </c>
      <c r="O15" s="234" t="s">
        <v>87</v>
      </c>
      <c r="P15" s="234" t="s">
        <v>87</v>
      </c>
      <c r="Q15" s="234" t="s">
        <v>87</v>
      </c>
      <c r="R15" s="234" t="s">
        <v>87</v>
      </c>
      <c r="S15" s="234" t="s">
        <v>87</v>
      </c>
      <c r="T15" s="234" t="s">
        <v>87</v>
      </c>
      <c r="U15" s="234" t="s">
        <v>87</v>
      </c>
      <c r="V15" s="234" t="s">
        <v>87</v>
      </c>
      <c r="W15" s="234" t="s">
        <v>87</v>
      </c>
      <c r="X15" s="234" t="s">
        <v>87</v>
      </c>
      <c r="Y15" s="234" t="s">
        <v>87</v>
      </c>
    </row>
    <row r="16" spans="1:25" ht="15">
      <c r="A16" s="234">
        <v>12</v>
      </c>
      <c r="B16" s="235" t="s">
        <v>101</v>
      </c>
      <c r="C16" s="234" t="s">
        <v>86</v>
      </c>
      <c r="I16" s="234" t="s">
        <v>92</v>
      </c>
      <c r="M16" s="234" t="s">
        <v>92</v>
      </c>
      <c r="Q16" s="234" t="s">
        <v>92</v>
      </c>
      <c r="U16" s="234" t="s">
        <v>92</v>
      </c>
      <c r="Y16" s="234" t="s">
        <v>92</v>
      </c>
    </row>
    <row r="17" spans="2:25" ht="15">
      <c r="B17" s="235" t="s">
        <v>102</v>
      </c>
      <c r="C17" s="234" t="s">
        <v>86</v>
      </c>
      <c r="D17" s="234" t="s">
        <v>86</v>
      </c>
      <c r="F17" s="234" t="s">
        <v>92</v>
      </c>
      <c r="G17" s="234" t="s">
        <v>92</v>
      </c>
      <c r="H17" s="234" t="s">
        <v>92</v>
      </c>
      <c r="I17" s="234" t="s">
        <v>92</v>
      </c>
      <c r="J17" s="234" t="s">
        <v>92</v>
      </c>
      <c r="K17" s="234" t="s">
        <v>92</v>
      </c>
      <c r="L17" s="234" t="s">
        <v>92</v>
      </c>
      <c r="M17" s="234" t="s">
        <v>92</v>
      </c>
      <c r="N17" s="234" t="s">
        <v>92</v>
      </c>
      <c r="O17" s="234" t="s">
        <v>92</v>
      </c>
      <c r="P17" s="234" t="s">
        <v>92</v>
      </c>
      <c r="Q17" s="234" t="s">
        <v>92</v>
      </c>
      <c r="R17" s="234" t="s">
        <v>92</v>
      </c>
      <c r="S17" s="234" t="s">
        <v>92</v>
      </c>
      <c r="T17" s="234" t="s">
        <v>92</v>
      </c>
      <c r="U17" s="234" t="s">
        <v>92</v>
      </c>
      <c r="V17" s="234" t="s">
        <v>92</v>
      </c>
      <c r="W17" s="234" t="s">
        <v>92</v>
      </c>
      <c r="X17" s="234" t="s">
        <v>92</v>
      </c>
      <c r="Y17" s="234" t="s">
        <v>92</v>
      </c>
    </row>
    <row r="18" spans="1:21" ht="15">
      <c r="A18" s="234">
        <v>13</v>
      </c>
      <c r="B18" s="235" t="s">
        <v>103</v>
      </c>
      <c r="C18" s="234" t="s">
        <v>86</v>
      </c>
      <c r="M18" s="234" t="s">
        <v>92</v>
      </c>
      <c r="U18" s="234" t="s">
        <v>92</v>
      </c>
    </row>
    <row r="19" spans="1:23" ht="15">
      <c r="A19" s="234">
        <v>14</v>
      </c>
      <c r="B19" s="235" t="s">
        <v>104</v>
      </c>
      <c r="C19" s="234" t="s">
        <v>86</v>
      </c>
      <c r="H19" s="234" t="s">
        <v>105</v>
      </c>
      <c r="K19" s="234" t="s">
        <v>105</v>
      </c>
      <c r="N19" s="234" t="s">
        <v>105</v>
      </c>
      <c r="Q19" s="234" t="s">
        <v>105</v>
      </c>
      <c r="T19" s="234" t="s">
        <v>105</v>
      </c>
      <c r="W19" s="234" t="s">
        <v>105</v>
      </c>
    </row>
    <row r="20" spans="1:25" ht="15">
      <c r="A20" s="234">
        <v>15</v>
      </c>
      <c r="B20" s="235" t="s">
        <v>106</v>
      </c>
      <c r="C20" s="234" t="s">
        <v>86</v>
      </c>
      <c r="D20" s="234" t="s">
        <v>86</v>
      </c>
      <c r="E20" s="234" t="s">
        <v>87</v>
      </c>
      <c r="F20" s="234" t="s">
        <v>87</v>
      </c>
      <c r="G20" s="234" t="s">
        <v>87</v>
      </c>
      <c r="H20" s="234" t="s">
        <v>87</v>
      </c>
      <c r="I20" s="234" t="s">
        <v>87</v>
      </c>
      <c r="J20" s="234" t="s">
        <v>87</v>
      </c>
      <c r="K20" s="234" t="s">
        <v>87</v>
      </c>
      <c r="L20" s="234" t="s">
        <v>87</v>
      </c>
      <c r="M20" s="234" t="s">
        <v>87</v>
      </c>
      <c r="N20" s="234" t="s">
        <v>87</v>
      </c>
      <c r="O20" s="234" t="s">
        <v>87</v>
      </c>
      <c r="P20" s="234" t="s">
        <v>87</v>
      </c>
      <c r="Q20" s="234" t="s">
        <v>87</v>
      </c>
      <c r="R20" s="234" t="s">
        <v>87</v>
      </c>
      <c r="S20" s="234" t="s">
        <v>87</v>
      </c>
      <c r="T20" s="234" t="s">
        <v>87</v>
      </c>
      <c r="U20" s="234" t="s">
        <v>87</v>
      </c>
      <c r="V20" s="234" t="s">
        <v>87</v>
      </c>
      <c r="W20" s="234" t="s">
        <v>87</v>
      </c>
      <c r="X20" s="234" t="s">
        <v>87</v>
      </c>
      <c r="Y20" s="234" t="s">
        <v>87</v>
      </c>
    </row>
    <row r="21" spans="1:25" s="237" customFormat="1" ht="15">
      <c r="A21" s="236"/>
      <c r="B21" s="236" t="s">
        <v>107</v>
      </c>
      <c r="C21" s="236" t="s">
        <v>83</v>
      </c>
      <c r="D21" s="236" t="s">
        <v>84</v>
      </c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</row>
    <row r="22" spans="1:25" ht="15">
      <c r="A22" s="234">
        <v>16</v>
      </c>
      <c r="B22" s="235" t="s">
        <v>108</v>
      </c>
      <c r="C22" s="234" t="s">
        <v>86</v>
      </c>
      <c r="D22" s="234" t="s">
        <v>109</v>
      </c>
      <c r="E22" s="234" t="s">
        <v>87</v>
      </c>
      <c r="F22" s="234" t="s">
        <v>87</v>
      </c>
      <c r="G22" s="234" t="s">
        <v>87</v>
      </c>
      <c r="H22" s="234" t="s">
        <v>87</v>
      </c>
      <c r="I22" s="234" t="s">
        <v>87</v>
      </c>
      <c r="J22" s="234" t="s">
        <v>87</v>
      </c>
      <c r="K22" s="234" t="s">
        <v>87</v>
      </c>
      <c r="L22" s="234" t="s">
        <v>87</v>
      </c>
      <c r="M22" s="234" t="s">
        <v>87</v>
      </c>
      <c r="N22" s="234" t="s">
        <v>87</v>
      </c>
      <c r="O22" s="234" t="s">
        <v>87</v>
      </c>
      <c r="P22" s="234" t="s">
        <v>87</v>
      </c>
      <c r="Q22" s="234" t="s">
        <v>87</v>
      </c>
      <c r="R22" s="234" t="s">
        <v>87</v>
      </c>
      <c r="S22" s="234" t="s">
        <v>87</v>
      </c>
      <c r="T22" s="234" t="s">
        <v>87</v>
      </c>
      <c r="U22" s="234" t="s">
        <v>87</v>
      </c>
      <c r="V22" s="234" t="s">
        <v>87</v>
      </c>
      <c r="W22" s="234" t="s">
        <v>87</v>
      </c>
      <c r="X22" s="234" t="s">
        <v>87</v>
      </c>
      <c r="Y22" s="234" t="s">
        <v>87</v>
      </c>
    </row>
    <row r="23" spans="1:25" ht="15">
      <c r="A23" s="234">
        <v>17</v>
      </c>
      <c r="B23" s="235" t="s">
        <v>110</v>
      </c>
      <c r="C23" s="234" t="s">
        <v>86</v>
      </c>
      <c r="D23" s="234" t="s">
        <v>109</v>
      </c>
      <c r="F23" s="234" t="s">
        <v>111</v>
      </c>
      <c r="G23" s="234" t="s">
        <v>111</v>
      </c>
      <c r="H23" s="234" t="s">
        <v>111</v>
      </c>
      <c r="I23" s="234" t="s">
        <v>111</v>
      </c>
      <c r="J23" s="234" t="s">
        <v>111</v>
      </c>
      <c r="K23" s="234" t="s">
        <v>111</v>
      </c>
      <c r="L23" s="234" t="s">
        <v>111</v>
      </c>
      <c r="M23" s="234" t="s">
        <v>111</v>
      </c>
      <c r="N23" s="234" t="s">
        <v>111</v>
      </c>
      <c r="O23" s="234" t="s">
        <v>111</v>
      </c>
      <c r="P23" s="234" t="s">
        <v>111</v>
      </c>
      <c r="Q23" s="234" t="s">
        <v>111</v>
      </c>
      <c r="R23" s="234" t="s">
        <v>111</v>
      </c>
      <c r="S23" s="234" t="s">
        <v>111</v>
      </c>
      <c r="T23" s="234" t="s">
        <v>111</v>
      </c>
      <c r="U23" s="234" t="s">
        <v>111</v>
      </c>
      <c r="V23" s="234" t="s">
        <v>111</v>
      </c>
      <c r="W23" s="234" t="s">
        <v>111</v>
      </c>
      <c r="X23" s="234" t="s">
        <v>111</v>
      </c>
      <c r="Y23" s="234" t="s">
        <v>111</v>
      </c>
    </row>
    <row r="24" spans="1:25" ht="15">
      <c r="A24" s="234">
        <v>18</v>
      </c>
      <c r="B24" s="235" t="s">
        <v>112</v>
      </c>
      <c r="C24" s="234" t="s">
        <v>86</v>
      </c>
      <c r="D24" s="234" t="s">
        <v>109</v>
      </c>
      <c r="E24" s="234" t="s">
        <v>87</v>
      </c>
      <c r="F24" s="234" t="s">
        <v>87</v>
      </c>
      <c r="G24" s="234" t="s">
        <v>87</v>
      </c>
      <c r="H24" s="234" t="s">
        <v>87</v>
      </c>
      <c r="I24" s="234" t="s">
        <v>87</v>
      </c>
      <c r="J24" s="234" t="s">
        <v>87</v>
      </c>
      <c r="K24" s="234" t="s">
        <v>87</v>
      </c>
      <c r="L24" s="234" t="s">
        <v>87</v>
      </c>
      <c r="M24" s="234" t="s">
        <v>87</v>
      </c>
      <c r="N24" s="234" t="s">
        <v>87</v>
      </c>
      <c r="O24" s="234" t="s">
        <v>87</v>
      </c>
      <c r="P24" s="234" t="s">
        <v>87</v>
      </c>
      <c r="Q24" s="234" t="s">
        <v>87</v>
      </c>
      <c r="R24" s="234" t="s">
        <v>87</v>
      </c>
      <c r="S24" s="234" t="s">
        <v>87</v>
      </c>
      <c r="T24" s="234" t="s">
        <v>87</v>
      </c>
      <c r="U24" s="234" t="s">
        <v>87</v>
      </c>
      <c r="V24" s="234" t="s">
        <v>87</v>
      </c>
      <c r="W24" s="234" t="s">
        <v>87</v>
      </c>
      <c r="X24" s="234" t="s">
        <v>87</v>
      </c>
      <c r="Y24" s="234" t="s">
        <v>87</v>
      </c>
    </row>
    <row r="25" spans="1:25" ht="15">
      <c r="A25" s="234">
        <v>19</v>
      </c>
      <c r="B25" s="235" t="s">
        <v>113</v>
      </c>
      <c r="C25" s="234" t="s">
        <v>86</v>
      </c>
      <c r="D25" s="234" t="s">
        <v>109</v>
      </c>
      <c r="E25" s="234" t="s">
        <v>87</v>
      </c>
      <c r="F25" s="234" t="s">
        <v>87</v>
      </c>
      <c r="G25" s="234" t="s">
        <v>87</v>
      </c>
      <c r="H25" s="234" t="s">
        <v>87</v>
      </c>
      <c r="I25" s="234" t="s">
        <v>87</v>
      </c>
      <c r="J25" s="234" t="s">
        <v>87</v>
      </c>
      <c r="K25" s="234" t="s">
        <v>87</v>
      </c>
      <c r="L25" s="234" t="s">
        <v>87</v>
      </c>
      <c r="M25" s="234" t="s">
        <v>87</v>
      </c>
      <c r="N25" s="234" t="s">
        <v>87</v>
      </c>
      <c r="O25" s="234" t="s">
        <v>87</v>
      </c>
      <c r="P25" s="234" t="s">
        <v>87</v>
      </c>
      <c r="Q25" s="234" t="s">
        <v>87</v>
      </c>
      <c r="R25" s="234" t="s">
        <v>87</v>
      </c>
      <c r="S25" s="234" t="s">
        <v>87</v>
      </c>
      <c r="T25" s="234" t="s">
        <v>87</v>
      </c>
      <c r="U25" s="234" t="s">
        <v>87</v>
      </c>
      <c r="V25" s="234" t="s">
        <v>87</v>
      </c>
      <c r="W25" s="234" t="s">
        <v>87</v>
      </c>
      <c r="X25" s="234" t="s">
        <v>87</v>
      </c>
      <c r="Y25" s="234" t="s">
        <v>87</v>
      </c>
    </row>
    <row r="26" spans="1:25" ht="15">
      <c r="A26" s="234">
        <v>20</v>
      </c>
      <c r="B26" s="235" t="s">
        <v>114</v>
      </c>
      <c r="C26" s="234" t="s">
        <v>86</v>
      </c>
      <c r="E26" s="234" t="s">
        <v>87</v>
      </c>
      <c r="F26" s="234" t="s">
        <v>87</v>
      </c>
      <c r="G26" s="234" t="s">
        <v>87</v>
      </c>
      <c r="H26" s="234" t="s">
        <v>87</v>
      </c>
      <c r="I26" s="234" t="s">
        <v>87</v>
      </c>
      <c r="J26" s="234" t="s">
        <v>87</v>
      </c>
      <c r="K26" s="234" t="s">
        <v>87</v>
      </c>
      <c r="L26" s="234" t="s">
        <v>92</v>
      </c>
      <c r="M26" s="234" t="s">
        <v>87</v>
      </c>
      <c r="N26" s="234" t="s">
        <v>87</v>
      </c>
      <c r="O26" s="234" t="s">
        <v>87</v>
      </c>
      <c r="P26" s="234" t="s">
        <v>87</v>
      </c>
      <c r="Q26" s="234" t="s">
        <v>87</v>
      </c>
      <c r="R26" s="234" t="s">
        <v>87</v>
      </c>
      <c r="S26" s="234" t="s">
        <v>92</v>
      </c>
      <c r="T26" s="234" t="s">
        <v>87</v>
      </c>
      <c r="U26" s="234" t="s">
        <v>87</v>
      </c>
      <c r="V26" s="234" t="s">
        <v>87</v>
      </c>
      <c r="W26" s="234" t="s">
        <v>87</v>
      </c>
      <c r="X26" s="234" t="s">
        <v>87</v>
      </c>
      <c r="Y26" s="234" t="s">
        <v>87</v>
      </c>
    </row>
    <row r="27" ht="15">
      <c r="B27" s="235" t="s">
        <v>115</v>
      </c>
    </row>
    <row r="28" spans="2:25" ht="15">
      <c r="B28" s="235" t="s">
        <v>116</v>
      </c>
      <c r="C28" s="234" t="s">
        <v>86</v>
      </c>
      <c r="D28" s="234" t="s">
        <v>109</v>
      </c>
      <c r="E28" s="234" t="s">
        <v>87</v>
      </c>
      <c r="F28" s="234" t="s">
        <v>87</v>
      </c>
      <c r="G28" s="234" t="s">
        <v>87</v>
      </c>
      <c r="H28" s="234" t="s">
        <v>87</v>
      </c>
      <c r="I28" s="234" t="s">
        <v>87</v>
      </c>
      <c r="J28" s="234" t="s">
        <v>92</v>
      </c>
      <c r="K28" s="234" t="s">
        <v>87</v>
      </c>
      <c r="L28" s="234" t="s">
        <v>87</v>
      </c>
      <c r="M28" s="234" t="s">
        <v>87</v>
      </c>
      <c r="N28" s="234" t="s">
        <v>87</v>
      </c>
      <c r="O28" s="234" t="s">
        <v>92</v>
      </c>
      <c r="P28" s="234" t="s">
        <v>87</v>
      </c>
      <c r="Q28" s="234" t="s">
        <v>87</v>
      </c>
      <c r="R28" s="234" t="s">
        <v>87</v>
      </c>
      <c r="S28" s="234" t="s">
        <v>87</v>
      </c>
      <c r="T28" s="234" t="s">
        <v>92</v>
      </c>
      <c r="U28" s="234" t="s">
        <v>87</v>
      </c>
      <c r="V28" s="234" t="s">
        <v>87</v>
      </c>
      <c r="W28" s="234" t="s">
        <v>87</v>
      </c>
      <c r="X28" s="234" t="s">
        <v>87</v>
      </c>
      <c r="Y28" s="234" t="s">
        <v>92</v>
      </c>
    </row>
    <row r="29" spans="2:25" ht="15">
      <c r="B29" s="235" t="s">
        <v>117</v>
      </c>
      <c r="C29" s="234" t="s">
        <v>86</v>
      </c>
      <c r="D29" s="234" t="s">
        <v>109</v>
      </c>
      <c r="E29" s="234" t="s">
        <v>87</v>
      </c>
      <c r="F29" s="234" t="s">
        <v>87</v>
      </c>
      <c r="G29" s="234" t="s">
        <v>87</v>
      </c>
      <c r="H29" s="234" t="s">
        <v>87</v>
      </c>
      <c r="I29" s="234" t="s">
        <v>87</v>
      </c>
      <c r="J29" s="234" t="s">
        <v>87</v>
      </c>
      <c r="K29" s="234" t="s">
        <v>87</v>
      </c>
      <c r="L29" s="234" t="s">
        <v>87</v>
      </c>
      <c r="M29" s="234" t="s">
        <v>87</v>
      </c>
      <c r="N29" s="234" t="s">
        <v>87</v>
      </c>
      <c r="O29" s="234" t="s">
        <v>87</v>
      </c>
      <c r="P29" s="234" t="s">
        <v>87</v>
      </c>
      <c r="Q29" s="234" t="s">
        <v>87</v>
      </c>
      <c r="R29" s="234" t="s">
        <v>87</v>
      </c>
      <c r="S29" s="234" t="s">
        <v>87</v>
      </c>
      <c r="T29" s="234" t="s">
        <v>87</v>
      </c>
      <c r="U29" s="234" t="s">
        <v>87</v>
      </c>
      <c r="V29" s="234" t="s">
        <v>87</v>
      </c>
      <c r="W29" s="234" t="s">
        <v>87</v>
      </c>
      <c r="X29" s="234" t="s">
        <v>87</v>
      </c>
      <c r="Y29" s="234" t="s">
        <v>87</v>
      </c>
    </row>
    <row r="30" spans="2:25" ht="15">
      <c r="B30" s="235" t="s">
        <v>118</v>
      </c>
      <c r="C30" s="234" t="s">
        <v>86</v>
      </c>
      <c r="D30" s="234" t="s">
        <v>109</v>
      </c>
      <c r="E30" s="234" t="s">
        <v>119</v>
      </c>
      <c r="F30" s="234" t="s">
        <v>119</v>
      </c>
      <c r="G30" s="234" t="s">
        <v>119</v>
      </c>
      <c r="H30" s="234" t="s">
        <v>119</v>
      </c>
      <c r="I30" s="234" t="s">
        <v>119</v>
      </c>
      <c r="J30" s="234" t="s">
        <v>119</v>
      </c>
      <c r="K30" s="234" t="s">
        <v>119</v>
      </c>
      <c r="L30" s="234" t="s">
        <v>119</v>
      </c>
      <c r="M30" s="234" t="s">
        <v>119</v>
      </c>
      <c r="N30" s="234" t="s">
        <v>119</v>
      </c>
      <c r="O30" s="234" t="s">
        <v>92</v>
      </c>
      <c r="P30" s="234" t="s">
        <v>87</v>
      </c>
      <c r="Q30" s="234" t="s">
        <v>87</v>
      </c>
      <c r="R30" s="234" t="s">
        <v>87</v>
      </c>
      <c r="S30" s="234" t="s">
        <v>87</v>
      </c>
      <c r="T30" s="234" t="s">
        <v>87</v>
      </c>
      <c r="U30" s="234" t="s">
        <v>87</v>
      </c>
      <c r="V30" s="234" t="s">
        <v>87</v>
      </c>
      <c r="W30" s="234" t="s">
        <v>87</v>
      </c>
      <c r="X30" s="234" t="s">
        <v>87</v>
      </c>
      <c r="Y30" s="234" t="s">
        <v>92</v>
      </c>
    </row>
    <row r="31" spans="2:25" ht="15">
      <c r="B31" s="235" t="s">
        <v>120</v>
      </c>
      <c r="C31" s="234" t="s">
        <v>86</v>
      </c>
      <c r="D31" s="234" t="s">
        <v>109</v>
      </c>
      <c r="E31" s="234" t="s">
        <v>87</v>
      </c>
      <c r="F31" s="234" t="s">
        <v>87</v>
      </c>
      <c r="G31" s="234" t="s">
        <v>87</v>
      </c>
      <c r="H31" s="234" t="s">
        <v>87</v>
      </c>
      <c r="I31" s="234" t="s">
        <v>87</v>
      </c>
      <c r="J31" s="234" t="s">
        <v>87</v>
      </c>
      <c r="K31" s="234" t="s">
        <v>87</v>
      </c>
      <c r="L31" s="234" t="s">
        <v>92</v>
      </c>
      <c r="M31" s="234" t="s">
        <v>87</v>
      </c>
      <c r="N31" s="234" t="s">
        <v>87</v>
      </c>
      <c r="O31" s="234" t="s">
        <v>87</v>
      </c>
      <c r="P31" s="234" t="s">
        <v>87</v>
      </c>
      <c r="Q31" s="234" t="s">
        <v>87</v>
      </c>
      <c r="R31" s="234" t="s">
        <v>87</v>
      </c>
      <c r="S31" s="234" t="s">
        <v>92</v>
      </c>
      <c r="T31" s="234" t="s">
        <v>87</v>
      </c>
      <c r="U31" s="234" t="s">
        <v>87</v>
      </c>
      <c r="V31" s="234" t="s">
        <v>87</v>
      </c>
      <c r="W31" s="234" t="s">
        <v>87</v>
      </c>
      <c r="X31" s="234" t="s">
        <v>87</v>
      </c>
      <c r="Y31" s="234" t="s">
        <v>87</v>
      </c>
    </row>
    <row r="32" spans="2:25" ht="15">
      <c r="B32" s="235" t="s">
        <v>121</v>
      </c>
      <c r="C32" s="234" t="s">
        <v>86</v>
      </c>
      <c r="D32" s="234" t="s">
        <v>109</v>
      </c>
      <c r="E32" s="234" t="s">
        <v>87</v>
      </c>
      <c r="F32" s="234" t="s">
        <v>87</v>
      </c>
      <c r="G32" s="234" t="s">
        <v>87</v>
      </c>
      <c r="H32" s="234" t="s">
        <v>92</v>
      </c>
      <c r="I32" s="234" t="s">
        <v>87</v>
      </c>
      <c r="J32" s="234" t="s">
        <v>87</v>
      </c>
      <c r="K32" s="234" t="s">
        <v>92</v>
      </c>
      <c r="L32" s="234" t="s">
        <v>87</v>
      </c>
      <c r="M32" s="234" t="s">
        <v>87</v>
      </c>
      <c r="N32" s="234" t="s">
        <v>92</v>
      </c>
      <c r="O32" s="234" t="s">
        <v>87</v>
      </c>
      <c r="P32" s="234" t="s">
        <v>87</v>
      </c>
      <c r="Q32" s="234" t="s">
        <v>92</v>
      </c>
      <c r="R32" s="234" t="s">
        <v>87</v>
      </c>
      <c r="S32" s="234" t="s">
        <v>87</v>
      </c>
      <c r="T32" s="234" t="s">
        <v>92</v>
      </c>
      <c r="U32" s="234" t="s">
        <v>87</v>
      </c>
      <c r="V32" s="234" t="s">
        <v>87</v>
      </c>
      <c r="W32" s="234" t="s">
        <v>92</v>
      </c>
      <c r="X32" s="234" t="s">
        <v>87</v>
      </c>
      <c r="Y32" s="234" t="s">
        <v>87</v>
      </c>
    </row>
    <row r="33" spans="1:25" ht="15">
      <c r="A33" s="234">
        <v>21</v>
      </c>
      <c r="B33" s="235" t="s">
        <v>122</v>
      </c>
      <c r="C33" s="234" t="s">
        <v>86</v>
      </c>
      <c r="D33" s="234" t="s">
        <v>109</v>
      </c>
      <c r="E33" s="234" t="s">
        <v>87</v>
      </c>
      <c r="F33" s="234" t="s">
        <v>87</v>
      </c>
      <c r="G33" s="234" t="s">
        <v>87</v>
      </c>
      <c r="H33" s="234" t="s">
        <v>87</v>
      </c>
      <c r="I33" s="234" t="s">
        <v>87</v>
      </c>
      <c r="J33" s="234" t="s">
        <v>92</v>
      </c>
      <c r="K33" s="234" t="s">
        <v>87</v>
      </c>
      <c r="L33" s="234" t="s">
        <v>87</v>
      </c>
      <c r="M33" s="234" t="s">
        <v>87</v>
      </c>
      <c r="N33" s="234" t="s">
        <v>87</v>
      </c>
      <c r="O33" s="234" t="s">
        <v>92</v>
      </c>
      <c r="P33" s="234" t="s">
        <v>87</v>
      </c>
      <c r="Q33" s="234" t="s">
        <v>87</v>
      </c>
      <c r="R33" s="234" t="s">
        <v>87</v>
      </c>
      <c r="S33" s="234" t="s">
        <v>87</v>
      </c>
      <c r="T33" s="234" t="s">
        <v>92</v>
      </c>
      <c r="U33" s="234" t="s">
        <v>87</v>
      </c>
      <c r="V33" s="234" t="s">
        <v>87</v>
      </c>
      <c r="W33" s="234" t="s">
        <v>87</v>
      </c>
      <c r="X33" s="234" t="s">
        <v>87</v>
      </c>
      <c r="Y33" s="234" t="s">
        <v>92</v>
      </c>
    </row>
    <row r="34" spans="2:25" ht="15">
      <c r="B34" s="235" t="s">
        <v>123</v>
      </c>
      <c r="C34" s="234" t="s">
        <v>86</v>
      </c>
      <c r="E34" s="234" t="s">
        <v>87</v>
      </c>
      <c r="F34" s="234" t="s">
        <v>87</v>
      </c>
      <c r="G34" s="234" t="s">
        <v>87</v>
      </c>
      <c r="H34" s="234" t="s">
        <v>92</v>
      </c>
      <c r="I34" s="234" t="s">
        <v>87</v>
      </c>
      <c r="J34" s="234" t="s">
        <v>87</v>
      </c>
      <c r="K34" s="234" t="s">
        <v>92</v>
      </c>
      <c r="L34" s="234" t="s">
        <v>87</v>
      </c>
      <c r="M34" s="234" t="s">
        <v>87</v>
      </c>
      <c r="N34" s="234" t="s">
        <v>92</v>
      </c>
      <c r="O34" s="234" t="s">
        <v>87</v>
      </c>
      <c r="P34" s="234" t="s">
        <v>87</v>
      </c>
      <c r="Q34" s="234" t="s">
        <v>92</v>
      </c>
      <c r="R34" s="234" t="s">
        <v>87</v>
      </c>
      <c r="S34" s="234" t="s">
        <v>87</v>
      </c>
      <c r="T34" s="234" t="s">
        <v>92</v>
      </c>
      <c r="U34" s="234" t="s">
        <v>87</v>
      </c>
      <c r="V34" s="234" t="s">
        <v>87</v>
      </c>
      <c r="W34" s="234" t="s">
        <v>92</v>
      </c>
      <c r="X34" s="234" t="s">
        <v>87</v>
      </c>
      <c r="Y34" s="234" t="s">
        <v>87</v>
      </c>
    </row>
    <row r="35" spans="1:25" ht="15">
      <c r="A35" s="234">
        <v>22</v>
      </c>
      <c r="B35" s="235" t="s">
        <v>124</v>
      </c>
      <c r="C35" s="234" t="s">
        <v>86</v>
      </c>
      <c r="E35" s="234" t="s">
        <v>87</v>
      </c>
      <c r="F35" s="234" t="s">
        <v>87</v>
      </c>
      <c r="G35" s="234" t="s">
        <v>87</v>
      </c>
      <c r="H35" s="234" t="s">
        <v>87</v>
      </c>
      <c r="I35" s="234" t="s">
        <v>87</v>
      </c>
      <c r="J35" s="234" t="s">
        <v>87</v>
      </c>
      <c r="K35" s="234" t="s">
        <v>92</v>
      </c>
      <c r="L35" s="234" t="s">
        <v>87</v>
      </c>
      <c r="M35" s="234" t="s">
        <v>87</v>
      </c>
      <c r="N35" s="234" t="s">
        <v>87</v>
      </c>
      <c r="O35" s="234" t="s">
        <v>87</v>
      </c>
      <c r="P35" s="234" t="s">
        <v>87</v>
      </c>
      <c r="Q35" s="234" t="s">
        <v>92</v>
      </c>
      <c r="R35" s="234" t="s">
        <v>87</v>
      </c>
      <c r="S35" s="234" t="s">
        <v>87</v>
      </c>
      <c r="T35" s="234" t="s">
        <v>87</v>
      </c>
      <c r="U35" s="234" t="s">
        <v>87</v>
      </c>
      <c r="V35" s="234" t="s">
        <v>87</v>
      </c>
      <c r="W35" s="234" t="s">
        <v>92</v>
      </c>
      <c r="X35" s="234" t="s">
        <v>87</v>
      </c>
      <c r="Y35" s="234" t="s">
        <v>87</v>
      </c>
    </row>
    <row r="36" spans="2:25" ht="15">
      <c r="B36" s="235" t="s">
        <v>125</v>
      </c>
      <c r="C36" s="234" t="s">
        <v>86</v>
      </c>
      <c r="E36" s="234" t="s">
        <v>87</v>
      </c>
      <c r="F36" s="234" t="s">
        <v>87</v>
      </c>
      <c r="G36" s="234" t="s">
        <v>87</v>
      </c>
      <c r="H36" s="234" t="s">
        <v>92</v>
      </c>
      <c r="I36" s="234" t="s">
        <v>87</v>
      </c>
      <c r="J36" s="234" t="s">
        <v>87</v>
      </c>
      <c r="K36" s="234" t="s">
        <v>92</v>
      </c>
      <c r="L36" s="234" t="s">
        <v>87</v>
      </c>
      <c r="M36" s="234" t="s">
        <v>87</v>
      </c>
      <c r="N36" s="234" t="s">
        <v>92</v>
      </c>
      <c r="O36" s="234" t="s">
        <v>87</v>
      </c>
      <c r="P36" s="234" t="s">
        <v>87</v>
      </c>
      <c r="Q36" s="234" t="s">
        <v>92</v>
      </c>
      <c r="R36" s="234" t="s">
        <v>87</v>
      </c>
      <c r="S36" s="234" t="s">
        <v>87</v>
      </c>
      <c r="T36" s="234" t="s">
        <v>92</v>
      </c>
      <c r="U36" s="234" t="s">
        <v>87</v>
      </c>
      <c r="V36" s="234" t="s">
        <v>87</v>
      </c>
      <c r="W36" s="234" t="s">
        <v>92</v>
      </c>
      <c r="X36" s="234" t="s">
        <v>87</v>
      </c>
      <c r="Y36" s="234" t="s">
        <v>87</v>
      </c>
    </row>
    <row r="37" spans="1:25" ht="15">
      <c r="A37" s="234">
        <v>23</v>
      </c>
      <c r="B37" s="235" t="s">
        <v>126</v>
      </c>
      <c r="C37" s="234" t="s">
        <v>86</v>
      </c>
      <c r="E37" s="234" t="s">
        <v>87</v>
      </c>
      <c r="F37" s="234" t="s">
        <v>87</v>
      </c>
      <c r="G37" s="234" t="s">
        <v>87</v>
      </c>
      <c r="H37" s="234" t="s">
        <v>87</v>
      </c>
      <c r="I37" s="234" t="s">
        <v>87</v>
      </c>
      <c r="J37" s="234" t="s">
        <v>87</v>
      </c>
      <c r="K37" s="234" t="s">
        <v>87</v>
      </c>
      <c r="L37" s="234" t="s">
        <v>87</v>
      </c>
      <c r="M37" s="234" t="s">
        <v>87</v>
      </c>
      <c r="N37" s="234" t="s">
        <v>87</v>
      </c>
      <c r="O37" s="234" t="s">
        <v>87</v>
      </c>
      <c r="P37" s="234" t="s">
        <v>87</v>
      </c>
      <c r="Q37" s="234" t="s">
        <v>87</v>
      </c>
      <c r="R37" s="234" t="s">
        <v>87</v>
      </c>
      <c r="S37" s="234" t="s">
        <v>87</v>
      </c>
      <c r="T37" s="234" t="s">
        <v>87</v>
      </c>
      <c r="U37" s="234" t="s">
        <v>87</v>
      </c>
      <c r="V37" s="234" t="s">
        <v>87</v>
      </c>
      <c r="W37" s="234" t="s">
        <v>87</v>
      </c>
      <c r="X37" s="234" t="s">
        <v>87</v>
      </c>
      <c r="Y37" s="234" t="s">
        <v>87</v>
      </c>
    </row>
    <row r="38" spans="1:25" s="237" customFormat="1" ht="15">
      <c r="A38" s="236"/>
      <c r="B38" s="236" t="s">
        <v>127</v>
      </c>
      <c r="C38" s="236" t="s">
        <v>83</v>
      </c>
      <c r="D38" s="236" t="s">
        <v>84</v>
      </c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</row>
    <row r="39" spans="1:25" ht="15">
      <c r="A39" s="234">
        <v>24</v>
      </c>
      <c r="B39" s="235" t="s">
        <v>128</v>
      </c>
      <c r="C39" s="234" t="s">
        <v>109</v>
      </c>
      <c r="D39" s="234" t="s">
        <v>109</v>
      </c>
      <c r="E39" s="234" t="s">
        <v>87</v>
      </c>
      <c r="F39" s="234" t="s">
        <v>87</v>
      </c>
      <c r="G39" s="234" t="s">
        <v>87</v>
      </c>
      <c r="H39" s="234" t="s">
        <v>87</v>
      </c>
      <c r="I39" s="234" t="s">
        <v>87</v>
      </c>
      <c r="J39" s="234" t="s">
        <v>87</v>
      </c>
      <c r="K39" s="234" t="s">
        <v>87</v>
      </c>
      <c r="L39" s="234" t="s">
        <v>87</v>
      </c>
      <c r="M39" s="234" t="s">
        <v>87</v>
      </c>
      <c r="N39" s="234" t="s">
        <v>87</v>
      </c>
      <c r="O39" s="234" t="s">
        <v>87</v>
      </c>
      <c r="P39" s="234" t="s">
        <v>87</v>
      </c>
      <c r="Q39" s="234" t="s">
        <v>87</v>
      </c>
      <c r="R39" s="234" t="s">
        <v>87</v>
      </c>
      <c r="S39" s="234" t="s">
        <v>87</v>
      </c>
      <c r="T39" s="234" t="s">
        <v>87</v>
      </c>
      <c r="U39" s="234" t="s">
        <v>87</v>
      </c>
      <c r="V39" s="234" t="s">
        <v>87</v>
      </c>
      <c r="W39" s="234" t="s">
        <v>87</v>
      </c>
      <c r="X39" s="234" t="s">
        <v>87</v>
      </c>
      <c r="Y39" s="234" t="s">
        <v>87</v>
      </c>
    </row>
    <row r="40" spans="1:25" ht="15">
      <c r="A40" s="234">
        <v>25</v>
      </c>
      <c r="B40" s="235" t="s">
        <v>129</v>
      </c>
      <c r="C40" s="234" t="s">
        <v>109</v>
      </c>
      <c r="D40" s="234" t="s">
        <v>109</v>
      </c>
      <c r="E40" s="234" t="s">
        <v>87</v>
      </c>
      <c r="F40" s="234" t="s">
        <v>87</v>
      </c>
      <c r="G40" s="234" t="s">
        <v>87</v>
      </c>
      <c r="H40" s="234" t="s">
        <v>87</v>
      </c>
      <c r="I40" s="234" t="s">
        <v>87</v>
      </c>
      <c r="J40" s="234" t="s">
        <v>87</v>
      </c>
      <c r="K40" s="234" t="s">
        <v>87</v>
      </c>
      <c r="L40" s="234" t="s">
        <v>87</v>
      </c>
      <c r="M40" s="234" t="s">
        <v>87</v>
      </c>
      <c r="N40" s="234" t="s">
        <v>87</v>
      </c>
      <c r="O40" s="234" t="s">
        <v>87</v>
      </c>
      <c r="P40" s="234" t="s">
        <v>87</v>
      </c>
      <c r="Q40" s="234" t="s">
        <v>87</v>
      </c>
      <c r="R40" s="234" t="s">
        <v>87</v>
      </c>
      <c r="S40" s="234" t="s">
        <v>87</v>
      </c>
      <c r="T40" s="234" t="s">
        <v>87</v>
      </c>
      <c r="U40" s="234" t="s">
        <v>87</v>
      </c>
      <c r="V40" s="234" t="s">
        <v>87</v>
      </c>
      <c r="W40" s="234" t="s">
        <v>87</v>
      </c>
      <c r="X40" s="234" t="s">
        <v>87</v>
      </c>
      <c r="Y40" s="234" t="s">
        <v>87</v>
      </c>
    </row>
    <row r="41" spans="1:25" ht="15">
      <c r="A41" s="234">
        <v>26</v>
      </c>
      <c r="B41" s="235" t="s">
        <v>130</v>
      </c>
      <c r="C41" s="234" t="s">
        <v>109</v>
      </c>
      <c r="D41" s="234" t="s">
        <v>109</v>
      </c>
      <c r="F41" s="234" t="s">
        <v>92</v>
      </c>
      <c r="G41" s="234" t="s">
        <v>92</v>
      </c>
      <c r="H41" s="234" t="s">
        <v>92</v>
      </c>
      <c r="I41" s="234" t="s">
        <v>92</v>
      </c>
      <c r="J41" s="234" t="s">
        <v>92</v>
      </c>
      <c r="K41" s="234" t="s">
        <v>92</v>
      </c>
      <c r="L41" s="234" t="s">
        <v>92</v>
      </c>
      <c r="M41" s="234" t="s">
        <v>92</v>
      </c>
      <c r="N41" s="234" t="s">
        <v>92</v>
      </c>
      <c r="O41" s="234" t="s">
        <v>92</v>
      </c>
      <c r="P41" s="234" t="s">
        <v>92</v>
      </c>
      <c r="Q41" s="234" t="s">
        <v>92</v>
      </c>
      <c r="R41" s="234" t="s">
        <v>92</v>
      </c>
      <c r="S41" s="234" t="s">
        <v>92</v>
      </c>
      <c r="T41" s="234" t="s">
        <v>92</v>
      </c>
      <c r="U41" s="234" t="s">
        <v>92</v>
      </c>
      <c r="V41" s="234" t="s">
        <v>92</v>
      </c>
      <c r="W41" s="234" t="s">
        <v>92</v>
      </c>
      <c r="X41" s="234" t="s">
        <v>92</v>
      </c>
      <c r="Y41" s="234" t="s">
        <v>92</v>
      </c>
    </row>
    <row r="42" spans="1:25" s="237" customFormat="1" ht="15">
      <c r="A42" s="236"/>
      <c r="B42" s="236" t="s">
        <v>131</v>
      </c>
      <c r="C42" s="236" t="s">
        <v>83</v>
      </c>
      <c r="D42" s="236" t="s">
        <v>84</v>
      </c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</row>
    <row r="43" spans="1:25" ht="15">
      <c r="A43" s="234">
        <v>27</v>
      </c>
      <c r="B43" s="235" t="s">
        <v>132</v>
      </c>
      <c r="C43" s="234" t="s">
        <v>109</v>
      </c>
      <c r="D43" s="234" t="s">
        <v>109</v>
      </c>
      <c r="E43" s="234" t="s">
        <v>87</v>
      </c>
      <c r="F43" s="234" t="s">
        <v>87</v>
      </c>
      <c r="G43" s="234" t="s">
        <v>87</v>
      </c>
      <c r="H43" s="234" t="s">
        <v>87</v>
      </c>
      <c r="I43" s="234" t="s">
        <v>87</v>
      </c>
      <c r="J43" s="234" t="s">
        <v>87</v>
      </c>
      <c r="K43" s="234" t="s">
        <v>87</v>
      </c>
      <c r="L43" s="234" t="s">
        <v>87</v>
      </c>
      <c r="M43" s="234" t="s">
        <v>87</v>
      </c>
      <c r="N43" s="234" t="s">
        <v>87</v>
      </c>
      <c r="O43" s="234" t="s">
        <v>87</v>
      </c>
      <c r="P43" s="234" t="s">
        <v>87</v>
      </c>
      <c r="Q43" s="234" t="s">
        <v>87</v>
      </c>
      <c r="R43" s="234" t="s">
        <v>87</v>
      </c>
      <c r="S43" s="234" t="s">
        <v>87</v>
      </c>
      <c r="T43" s="234" t="s">
        <v>87</v>
      </c>
      <c r="U43" s="234" t="s">
        <v>87</v>
      </c>
      <c r="V43" s="234" t="s">
        <v>87</v>
      </c>
      <c r="W43" s="234" t="s">
        <v>87</v>
      </c>
      <c r="X43" s="234" t="s">
        <v>87</v>
      </c>
      <c r="Y43" s="234" t="s">
        <v>87</v>
      </c>
    </row>
    <row r="44" spans="1:25" ht="15">
      <c r="A44" s="234">
        <v>28</v>
      </c>
      <c r="B44" s="235" t="s">
        <v>133</v>
      </c>
      <c r="C44" s="234" t="s">
        <v>109</v>
      </c>
      <c r="D44" s="234" t="s">
        <v>109</v>
      </c>
      <c r="E44" s="234" t="s">
        <v>87</v>
      </c>
      <c r="F44" s="234" t="s">
        <v>87</v>
      </c>
      <c r="G44" s="234" t="s">
        <v>87</v>
      </c>
      <c r="H44" s="234" t="s">
        <v>87</v>
      </c>
      <c r="I44" s="234" t="s">
        <v>87</v>
      </c>
      <c r="J44" s="234" t="s">
        <v>87</v>
      </c>
      <c r="K44" s="234" t="s">
        <v>87</v>
      </c>
      <c r="L44" s="234" t="s">
        <v>87</v>
      </c>
      <c r="M44" s="234" t="s">
        <v>87</v>
      </c>
      <c r="N44" s="234" t="s">
        <v>87</v>
      </c>
      <c r="O44" s="234" t="s">
        <v>87</v>
      </c>
      <c r="P44" s="234" t="s">
        <v>87</v>
      </c>
      <c r="Q44" s="234" t="s">
        <v>87</v>
      </c>
      <c r="R44" s="234" t="s">
        <v>87</v>
      </c>
      <c r="S44" s="234" t="s">
        <v>87</v>
      </c>
      <c r="T44" s="234" t="s">
        <v>87</v>
      </c>
      <c r="U44" s="234" t="s">
        <v>87</v>
      </c>
      <c r="V44" s="234" t="s">
        <v>87</v>
      </c>
      <c r="W44" s="234" t="s">
        <v>87</v>
      </c>
      <c r="X44" s="234" t="s">
        <v>87</v>
      </c>
      <c r="Y44" s="234" t="s">
        <v>87</v>
      </c>
    </row>
    <row r="45" spans="1:25" ht="15">
      <c r="A45" s="234">
        <v>29</v>
      </c>
      <c r="B45" s="235" t="s">
        <v>134</v>
      </c>
      <c r="C45" s="234" t="s">
        <v>109</v>
      </c>
      <c r="D45" s="234" t="s">
        <v>109</v>
      </c>
      <c r="E45" s="234" t="s">
        <v>87</v>
      </c>
      <c r="F45" s="234" t="s">
        <v>87</v>
      </c>
      <c r="G45" s="234" t="s">
        <v>87</v>
      </c>
      <c r="H45" s="234" t="s">
        <v>87</v>
      </c>
      <c r="I45" s="234" t="s">
        <v>87</v>
      </c>
      <c r="J45" s="234" t="s">
        <v>87</v>
      </c>
      <c r="K45" s="234" t="s">
        <v>87</v>
      </c>
      <c r="L45" s="234" t="s">
        <v>87</v>
      </c>
      <c r="M45" s="234" t="s">
        <v>87</v>
      </c>
      <c r="N45" s="234" t="s">
        <v>87</v>
      </c>
      <c r="O45" s="234" t="s">
        <v>87</v>
      </c>
      <c r="P45" s="234" t="s">
        <v>87</v>
      </c>
      <c r="Q45" s="234" t="s">
        <v>87</v>
      </c>
      <c r="R45" s="234" t="s">
        <v>87</v>
      </c>
      <c r="S45" s="234" t="s">
        <v>87</v>
      </c>
      <c r="T45" s="234" t="s">
        <v>87</v>
      </c>
      <c r="U45" s="234" t="s">
        <v>87</v>
      </c>
      <c r="V45" s="234" t="s">
        <v>87</v>
      </c>
      <c r="W45" s="234" t="s">
        <v>87</v>
      </c>
      <c r="X45" s="234" t="s">
        <v>87</v>
      </c>
      <c r="Y45" s="234" t="s">
        <v>87</v>
      </c>
    </row>
    <row r="46" spans="1:25" ht="15">
      <c r="A46" s="234">
        <v>30</v>
      </c>
      <c r="B46" s="235" t="s">
        <v>135</v>
      </c>
      <c r="C46" s="234" t="s">
        <v>109</v>
      </c>
      <c r="D46" s="234" t="s">
        <v>109</v>
      </c>
      <c r="E46" s="234" t="s">
        <v>87</v>
      </c>
      <c r="F46" s="234" t="s">
        <v>87</v>
      </c>
      <c r="G46" s="234" t="s">
        <v>87</v>
      </c>
      <c r="H46" s="234" t="s">
        <v>87</v>
      </c>
      <c r="I46" s="234" t="s">
        <v>87</v>
      </c>
      <c r="J46" s="234" t="s">
        <v>87</v>
      </c>
      <c r="K46" s="234" t="s">
        <v>87</v>
      </c>
      <c r="L46" s="234" t="s">
        <v>87</v>
      </c>
      <c r="M46" s="234" t="s">
        <v>87</v>
      </c>
      <c r="N46" s="234" t="s">
        <v>87</v>
      </c>
      <c r="O46" s="234" t="s">
        <v>87</v>
      </c>
      <c r="P46" s="234" t="s">
        <v>87</v>
      </c>
      <c r="Q46" s="234" t="s">
        <v>87</v>
      </c>
      <c r="R46" s="234" t="s">
        <v>87</v>
      </c>
      <c r="S46" s="234" t="s">
        <v>87</v>
      </c>
      <c r="T46" s="234" t="s">
        <v>87</v>
      </c>
      <c r="U46" s="234" t="s">
        <v>87</v>
      </c>
      <c r="V46" s="234" t="s">
        <v>87</v>
      </c>
      <c r="W46" s="234" t="s">
        <v>87</v>
      </c>
      <c r="X46" s="234" t="s">
        <v>87</v>
      </c>
      <c r="Y46" s="234" t="s">
        <v>87</v>
      </c>
    </row>
    <row r="47" spans="1:25" ht="15">
      <c r="A47" s="234">
        <v>31</v>
      </c>
      <c r="B47" s="235" t="s">
        <v>136</v>
      </c>
      <c r="C47" s="234" t="s">
        <v>109</v>
      </c>
      <c r="D47" s="234" t="s">
        <v>109</v>
      </c>
      <c r="E47" s="234" t="s">
        <v>87</v>
      </c>
      <c r="F47" s="234" t="s">
        <v>87</v>
      </c>
      <c r="G47" s="234" t="s">
        <v>87</v>
      </c>
      <c r="H47" s="234" t="s">
        <v>87</v>
      </c>
      <c r="I47" s="234" t="s">
        <v>87</v>
      </c>
      <c r="J47" s="234" t="s">
        <v>87</v>
      </c>
      <c r="K47" s="234" t="s">
        <v>87</v>
      </c>
      <c r="L47" s="234" t="s">
        <v>87</v>
      </c>
      <c r="M47" s="234" t="s">
        <v>87</v>
      </c>
      <c r="N47" s="234" t="s">
        <v>87</v>
      </c>
      <c r="O47" s="234" t="s">
        <v>87</v>
      </c>
      <c r="P47" s="234" t="s">
        <v>87</v>
      </c>
      <c r="Q47" s="234" t="s">
        <v>87</v>
      </c>
      <c r="R47" s="234" t="s">
        <v>87</v>
      </c>
      <c r="S47" s="234" t="s">
        <v>87</v>
      </c>
      <c r="T47" s="234" t="s">
        <v>87</v>
      </c>
      <c r="U47" s="234" t="s">
        <v>87</v>
      </c>
      <c r="V47" s="234" t="s">
        <v>87</v>
      </c>
      <c r="W47" s="234" t="s">
        <v>87</v>
      </c>
      <c r="X47" s="234" t="s">
        <v>87</v>
      </c>
      <c r="Y47" s="234" t="s">
        <v>87</v>
      </c>
    </row>
    <row r="48" spans="1:25" s="237" customFormat="1" ht="15">
      <c r="A48" s="236"/>
      <c r="B48" s="236" t="s">
        <v>137</v>
      </c>
      <c r="C48" s="236" t="s">
        <v>83</v>
      </c>
      <c r="D48" s="236" t="s">
        <v>84</v>
      </c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</row>
    <row r="49" spans="1:25" ht="15">
      <c r="A49" s="234">
        <v>32</v>
      </c>
      <c r="B49" s="235" t="s">
        <v>138</v>
      </c>
      <c r="C49" s="234" t="s">
        <v>109</v>
      </c>
      <c r="D49" s="234" t="s">
        <v>109</v>
      </c>
      <c r="E49" s="234" t="s">
        <v>87</v>
      </c>
      <c r="F49" s="234" t="s">
        <v>87</v>
      </c>
      <c r="G49" s="234" t="s">
        <v>87</v>
      </c>
      <c r="H49" s="234" t="s">
        <v>87</v>
      </c>
      <c r="I49" s="234" t="s">
        <v>87</v>
      </c>
      <c r="J49" s="234" t="s">
        <v>87</v>
      </c>
      <c r="K49" s="234" t="s">
        <v>92</v>
      </c>
      <c r="L49" s="234" t="s">
        <v>87</v>
      </c>
      <c r="M49" s="234" t="s">
        <v>87</v>
      </c>
      <c r="N49" s="234" t="s">
        <v>87</v>
      </c>
      <c r="O49" s="234" t="s">
        <v>87</v>
      </c>
      <c r="P49" s="234" t="s">
        <v>87</v>
      </c>
      <c r="Q49" s="234" t="s">
        <v>92</v>
      </c>
      <c r="R49" s="234" t="s">
        <v>87</v>
      </c>
      <c r="S49" s="234" t="s">
        <v>87</v>
      </c>
      <c r="T49" s="234" t="s">
        <v>87</v>
      </c>
      <c r="U49" s="234" t="s">
        <v>87</v>
      </c>
      <c r="V49" s="234" t="s">
        <v>87</v>
      </c>
      <c r="W49" s="234" t="s">
        <v>92</v>
      </c>
      <c r="X49" s="234" t="s">
        <v>87</v>
      </c>
      <c r="Y49" s="234" t="s">
        <v>87</v>
      </c>
    </row>
    <row r="50" spans="2:25" ht="15">
      <c r="B50" s="235" t="s">
        <v>139</v>
      </c>
      <c r="C50" s="234" t="s">
        <v>109</v>
      </c>
      <c r="D50" s="234" t="s">
        <v>109</v>
      </c>
      <c r="E50" s="234" t="s">
        <v>87</v>
      </c>
      <c r="F50" s="234" t="s">
        <v>87</v>
      </c>
      <c r="G50" s="234" t="s">
        <v>87</v>
      </c>
      <c r="H50" s="234" t="s">
        <v>87</v>
      </c>
      <c r="I50" s="234" t="s">
        <v>87</v>
      </c>
      <c r="J50" s="234" t="s">
        <v>87</v>
      </c>
      <c r="K50" s="234" t="s">
        <v>87</v>
      </c>
      <c r="L50" s="234" t="s">
        <v>87</v>
      </c>
      <c r="M50" s="234" t="s">
        <v>87</v>
      </c>
      <c r="N50" s="234" t="s">
        <v>87</v>
      </c>
      <c r="O50" s="234" t="s">
        <v>87</v>
      </c>
      <c r="P50" s="234" t="s">
        <v>87</v>
      </c>
      <c r="Q50" s="234" t="s">
        <v>87</v>
      </c>
      <c r="R50" s="234" t="s">
        <v>87</v>
      </c>
      <c r="S50" s="234" t="s">
        <v>87</v>
      </c>
      <c r="T50" s="234" t="s">
        <v>87</v>
      </c>
      <c r="U50" s="234" t="s">
        <v>87</v>
      </c>
      <c r="V50" s="234" t="s">
        <v>87</v>
      </c>
      <c r="W50" s="234" t="s">
        <v>87</v>
      </c>
      <c r="X50" s="234" t="s">
        <v>87</v>
      </c>
      <c r="Y50" s="234" t="s">
        <v>87</v>
      </c>
    </row>
    <row r="51" spans="2:25" ht="15">
      <c r="B51" s="235" t="s">
        <v>140</v>
      </c>
      <c r="C51" s="234" t="s">
        <v>109</v>
      </c>
      <c r="D51" s="234" t="s">
        <v>109</v>
      </c>
      <c r="E51" s="234" t="s">
        <v>87</v>
      </c>
      <c r="F51" s="234" t="s">
        <v>87</v>
      </c>
      <c r="G51" s="234" t="s">
        <v>87</v>
      </c>
      <c r="H51" s="234" t="s">
        <v>87</v>
      </c>
      <c r="I51" s="234" t="s">
        <v>87</v>
      </c>
      <c r="J51" s="234" t="s">
        <v>87</v>
      </c>
      <c r="K51" s="234" t="s">
        <v>92</v>
      </c>
      <c r="L51" s="234" t="s">
        <v>87</v>
      </c>
      <c r="M51" s="234" t="s">
        <v>87</v>
      </c>
      <c r="N51" s="234" t="s">
        <v>87</v>
      </c>
      <c r="O51" s="234" t="s">
        <v>87</v>
      </c>
      <c r="P51" s="234" t="s">
        <v>87</v>
      </c>
      <c r="Q51" s="234" t="s">
        <v>92</v>
      </c>
      <c r="R51" s="234" t="s">
        <v>87</v>
      </c>
      <c r="S51" s="234" t="s">
        <v>87</v>
      </c>
      <c r="T51" s="234" t="s">
        <v>87</v>
      </c>
      <c r="U51" s="234" t="s">
        <v>87</v>
      </c>
      <c r="V51" s="234" t="s">
        <v>87</v>
      </c>
      <c r="W51" s="234" t="s">
        <v>92</v>
      </c>
      <c r="X51" s="234" t="s">
        <v>87</v>
      </c>
      <c r="Y51" s="234" t="s">
        <v>87</v>
      </c>
    </row>
    <row r="52" spans="2:25" ht="15">
      <c r="B52" s="235" t="s">
        <v>141</v>
      </c>
      <c r="C52" s="234" t="s">
        <v>109</v>
      </c>
      <c r="D52" s="234" t="s">
        <v>109</v>
      </c>
      <c r="E52" s="234" t="s">
        <v>87</v>
      </c>
      <c r="F52" s="234" t="s">
        <v>87</v>
      </c>
      <c r="G52" s="234" t="s">
        <v>87</v>
      </c>
      <c r="H52" s="234" t="s">
        <v>92</v>
      </c>
      <c r="I52" s="234" t="s">
        <v>87</v>
      </c>
      <c r="J52" s="234" t="s">
        <v>87</v>
      </c>
      <c r="K52" s="234" t="s">
        <v>92</v>
      </c>
      <c r="L52" s="234" t="s">
        <v>87</v>
      </c>
      <c r="M52" s="234" t="s">
        <v>87</v>
      </c>
      <c r="N52" s="234" t="s">
        <v>92</v>
      </c>
      <c r="O52" s="234" t="s">
        <v>87</v>
      </c>
      <c r="P52" s="234" t="s">
        <v>87</v>
      </c>
      <c r="Q52" s="234" t="s">
        <v>92</v>
      </c>
      <c r="R52" s="234" t="s">
        <v>87</v>
      </c>
      <c r="S52" s="234" t="s">
        <v>87</v>
      </c>
      <c r="T52" s="234" t="s">
        <v>92</v>
      </c>
      <c r="U52" s="234" t="s">
        <v>87</v>
      </c>
      <c r="V52" s="234" t="s">
        <v>87</v>
      </c>
      <c r="W52" s="234" t="s">
        <v>92</v>
      </c>
      <c r="X52" s="234" t="s">
        <v>87</v>
      </c>
      <c r="Y52" s="234" t="s">
        <v>87</v>
      </c>
    </row>
    <row r="53" spans="1:25" ht="15">
      <c r="A53" s="234">
        <v>33</v>
      </c>
      <c r="B53" s="235" t="s">
        <v>142</v>
      </c>
      <c r="C53" s="234" t="s">
        <v>109</v>
      </c>
      <c r="E53" s="234" t="s">
        <v>87</v>
      </c>
      <c r="F53" s="234" t="s">
        <v>92</v>
      </c>
      <c r="G53" s="234" t="s">
        <v>92</v>
      </c>
      <c r="H53" s="234" t="s">
        <v>92</v>
      </c>
      <c r="I53" s="234" t="s">
        <v>92</v>
      </c>
      <c r="J53" s="234" t="s">
        <v>92</v>
      </c>
      <c r="K53" s="234" t="s">
        <v>92</v>
      </c>
      <c r="L53" s="234" t="s">
        <v>92</v>
      </c>
      <c r="M53" s="234" t="s">
        <v>92</v>
      </c>
      <c r="N53" s="234" t="s">
        <v>92</v>
      </c>
      <c r="O53" s="234" t="s">
        <v>92</v>
      </c>
      <c r="P53" s="234" t="s">
        <v>92</v>
      </c>
      <c r="Q53" s="234" t="s">
        <v>92</v>
      </c>
      <c r="R53" s="234" t="s">
        <v>92</v>
      </c>
      <c r="S53" s="234" t="s">
        <v>92</v>
      </c>
      <c r="T53" s="234" t="s">
        <v>92</v>
      </c>
      <c r="U53" s="234" t="s">
        <v>92</v>
      </c>
      <c r="V53" s="234" t="s">
        <v>92</v>
      </c>
      <c r="W53" s="234" t="s">
        <v>92</v>
      </c>
      <c r="X53" s="234" t="s">
        <v>92</v>
      </c>
      <c r="Y53" s="234" t="s">
        <v>92</v>
      </c>
    </row>
    <row r="54" spans="2:25" ht="15">
      <c r="B54" s="235" t="s">
        <v>143</v>
      </c>
      <c r="D54" s="234" t="s">
        <v>109</v>
      </c>
      <c r="E54" s="234" t="s">
        <v>87</v>
      </c>
      <c r="F54" s="234" t="s">
        <v>92</v>
      </c>
      <c r="G54" s="234" t="s">
        <v>92</v>
      </c>
      <c r="H54" s="234" t="s">
        <v>92</v>
      </c>
      <c r="I54" s="234" t="s">
        <v>92</v>
      </c>
      <c r="J54" s="234" t="s">
        <v>92</v>
      </c>
      <c r="K54" s="234" t="s">
        <v>92</v>
      </c>
      <c r="L54" s="234" t="s">
        <v>92</v>
      </c>
      <c r="M54" s="234" t="s">
        <v>92</v>
      </c>
      <c r="N54" s="234" t="s">
        <v>92</v>
      </c>
      <c r="O54" s="234" t="s">
        <v>92</v>
      </c>
      <c r="P54" s="234" t="s">
        <v>92</v>
      </c>
      <c r="Q54" s="234" t="s">
        <v>92</v>
      </c>
      <c r="R54" s="234" t="s">
        <v>92</v>
      </c>
      <c r="S54" s="234" t="s">
        <v>92</v>
      </c>
      <c r="T54" s="234" t="s">
        <v>92</v>
      </c>
      <c r="U54" s="234" t="s">
        <v>92</v>
      </c>
      <c r="V54" s="234" t="s">
        <v>92</v>
      </c>
      <c r="W54" s="234" t="s">
        <v>92</v>
      </c>
      <c r="X54" s="234" t="s">
        <v>92</v>
      </c>
      <c r="Y54" s="234" t="s">
        <v>92</v>
      </c>
    </row>
    <row r="55" spans="2:25" ht="15">
      <c r="B55" s="235" t="s">
        <v>144</v>
      </c>
      <c r="D55" s="234" t="s">
        <v>109</v>
      </c>
      <c r="E55" s="234" t="s">
        <v>87</v>
      </c>
      <c r="F55" s="233" t="s">
        <v>145</v>
      </c>
      <c r="G55" s="233"/>
      <c r="H55" s="233"/>
      <c r="I55" s="233"/>
      <c r="J55" s="233"/>
      <c r="K55" s="233" t="s">
        <v>146</v>
      </c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</row>
    <row r="56" spans="1:25" ht="15">
      <c r="A56" s="234">
        <v>34</v>
      </c>
      <c r="B56" s="235" t="s">
        <v>147</v>
      </c>
      <c r="C56" s="234" t="s">
        <v>109</v>
      </c>
      <c r="E56" s="234" t="s">
        <v>148</v>
      </c>
      <c r="F56" s="234" t="s">
        <v>87</v>
      </c>
      <c r="G56" s="234" t="s">
        <v>87</v>
      </c>
      <c r="H56" s="234" t="s">
        <v>87</v>
      </c>
      <c r="I56" s="234" t="s">
        <v>87</v>
      </c>
      <c r="J56" s="234" t="s">
        <v>87</v>
      </c>
      <c r="K56" s="234" t="s">
        <v>87</v>
      </c>
      <c r="L56" s="234" t="s">
        <v>87</v>
      </c>
      <c r="M56" s="234" t="s">
        <v>87</v>
      </c>
      <c r="N56" s="234" t="s">
        <v>87</v>
      </c>
      <c r="O56" s="234" t="s">
        <v>87</v>
      </c>
      <c r="P56" s="234" t="s">
        <v>87</v>
      </c>
      <c r="Q56" s="234" t="s">
        <v>87</v>
      </c>
      <c r="R56" s="234" t="s">
        <v>87</v>
      </c>
      <c r="S56" s="234" t="s">
        <v>87</v>
      </c>
      <c r="T56" s="234" t="s">
        <v>87</v>
      </c>
      <c r="U56" s="234" t="s">
        <v>87</v>
      </c>
      <c r="V56" s="234" t="s">
        <v>87</v>
      </c>
      <c r="W56" s="234" t="s">
        <v>87</v>
      </c>
      <c r="X56" s="234" t="s">
        <v>87</v>
      </c>
      <c r="Y56" s="234" t="s">
        <v>87</v>
      </c>
    </row>
    <row r="57" spans="1:25" ht="15">
      <c r="A57" s="234">
        <v>35</v>
      </c>
      <c r="B57" s="235" t="s">
        <v>149</v>
      </c>
      <c r="D57" s="234" t="s">
        <v>109</v>
      </c>
      <c r="E57" s="234" t="s">
        <v>148</v>
      </c>
      <c r="F57" s="234" t="s">
        <v>87</v>
      </c>
      <c r="G57" s="234" t="s">
        <v>87</v>
      </c>
      <c r="H57" s="234" t="s">
        <v>87</v>
      </c>
      <c r="I57" s="234" t="s">
        <v>87</v>
      </c>
      <c r="J57" s="234" t="s">
        <v>87</v>
      </c>
      <c r="K57" s="234" t="s">
        <v>87</v>
      </c>
      <c r="L57" s="234" t="s">
        <v>87</v>
      </c>
      <c r="M57" s="234" t="s">
        <v>87</v>
      </c>
      <c r="N57" s="234" t="s">
        <v>87</v>
      </c>
      <c r="O57" s="234" t="s">
        <v>87</v>
      </c>
      <c r="P57" s="234" t="s">
        <v>87</v>
      </c>
      <c r="Q57" s="234" t="s">
        <v>87</v>
      </c>
      <c r="R57" s="234" t="s">
        <v>87</v>
      </c>
      <c r="S57" s="234" t="s">
        <v>87</v>
      </c>
      <c r="T57" s="234" t="s">
        <v>87</v>
      </c>
      <c r="U57" s="234" t="s">
        <v>87</v>
      </c>
      <c r="V57" s="234" t="s">
        <v>87</v>
      </c>
      <c r="W57" s="234" t="s">
        <v>87</v>
      </c>
      <c r="X57" s="234" t="s">
        <v>87</v>
      </c>
      <c r="Y57" s="234" t="s">
        <v>87</v>
      </c>
    </row>
    <row r="58" spans="1:25" ht="15">
      <c r="A58" s="234">
        <v>36</v>
      </c>
      <c r="B58" s="235" t="s">
        <v>150</v>
      </c>
      <c r="C58" s="234" t="s">
        <v>109</v>
      </c>
      <c r="D58" s="234" t="s">
        <v>109</v>
      </c>
      <c r="E58" s="234" t="s">
        <v>87</v>
      </c>
      <c r="F58" s="234" t="s">
        <v>87</v>
      </c>
      <c r="G58" s="234" t="s">
        <v>87</v>
      </c>
      <c r="H58" s="234" t="s">
        <v>87</v>
      </c>
      <c r="I58" s="234" t="s">
        <v>87</v>
      </c>
      <c r="J58" s="234" t="s">
        <v>87</v>
      </c>
      <c r="K58" s="234" t="s">
        <v>87</v>
      </c>
      <c r="L58" s="234" t="s">
        <v>87</v>
      </c>
      <c r="M58" s="234" t="s">
        <v>87</v>
      </c>
      <c r="N58" s="234" t="s">
        <v>87</v>
      </c>
      <c r="O58" s="234" t="s">
        <v>87</v>
      </c>
      <c r="P58" s="234" t="s">
        <v>87</v>
      </c>
      <c r="Q58" s="234" t="s">
        <v>87</v>
      </c>
      <c r="R58" s="234" t="s">
        <v>87</v>
      </c>
      <c r="S58" s="234" t="s">
        <v>87</v>
      </c>
      <c r="T58" s="234" t="s">
        <v>87</v>
      </c>
      <c r="U58" s="234" t="s">
        <v>87</v>
      </c>
      <c r="V58" s="234" t="s">
        <v>87</v>
      </c>
      <c r="W58" s="234" t="s">
        <v>87</v>
      </c>
      <c r="X58" s="234" t="s">
        <v>87</v>
      </c>
      <c r="Y58" s="234" t="s">
        <v>87</v>
      </c>
    </row>
    <row r="59" spans="1:25" s="237" customFormat="1" ht="15">
      <c r="A59" s="236"/>
      <c r="B59" s="236" t="s">
        <v>151</v>
      </c>
      <c r="C59" s="236" t="s">
        <v>83</v>
      </c>
      <c r="D59" s="236" t="s">
        <v>84</v>
      </c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</row>
    <row r="60" spans="1:25" ht="15">
      <c r="A60" s="234">
        <v>37</v>
      </c>
      <c r="B60" s="235" t="s">
        <v>152</v>
      </c>
      <c r="C60" s="234" t="s">
        <v>109</v>
      </c>
      <c r="D60" s="234" t="s">
        <v>109</v>
      </c>
      <c r="E60" s="234" t="s">
        <v>87</v>
      </c>
      <c r="F60" s="234" t="s">
        <v>87</v>
      </c>
      <c r="G60" s="234" t="s">
        <v>87</v>
      </c>
      <c r="H60" s="234" t="s">
        <v>87</v>
      </c>
      <c r="I60" s="234" t="s">
        <v>87</v>
      </c>
      <c r="J60" s="234" t="s">
        <v>87</v>
      </c>
      <c r="K60" s="234" t="s">
        <v>87</v>
      </c>
      <c r="L60" s="234" t="s">
        <v>87</v>
      </c>
      <c r="M60" s="234" t="s">
        <v>87</v>
      </c>
      <c r="N60" s="234" t="s">
        <v>87</v>
      </c>
      <c r="O60" s="234" t="s">
        <v>87</v>
      </c>
      <c r="P60" s="234" t="s">
        <v>87</v>
      </c>
      <c r="Q60" s="234" t="s">
        <v>87</v>
      </c>
      <c r="R60" s="234" t="s">
        <v>87</v>
      </c>
      <c r="S60" s="234" t="s">
        <v>87</v>
      </c>
      <c r="T60" s="234" t="s">
        <v>87</v>
      </c>
      <c r="U60" s="234" t="s">
        <v>87</v>
      </c>
      <c r="V60" s="234" t="s">
        <v>87</v>
      </c>
      <c r="W60" s="234" t="s">
        <v>87</v>
      </c>
      <c r="X60" s="234" t="s">
        <v>87</v>
      </c>
      <c r="Y60" s="234" t="s">
        <v>87</v>
      </c>
    </row>
    <row r="61" spans="1:25" ht="15">
      <c r="A61" s="234">
        <v>38</v>
      </c>
      <c r="B61" s="235" t="s">
        <v>153</v>
      </c>
      <c r="C61" s="234" t="s">
        <v>109</v>
      </c>
      <c r="D61" s="234" t="s">
        <v>109</v>
      </c>
      <c r="E61" s="234" t="s">
        <v>87</v>
      </c>
      <c r="F61" s="234" t="s">
        <v>87</v>
      </c>
      <c r="G61" s="234" t="s">
        <v>87</v>
      </c>
      <c r="H61" s="234" t="s">
        <v>87</v>
      </c>
      <c r="I61" s="234" t="s">
        <v>87</v>
      </c>
      <c r="J61" s="234" t="s">
        <v>87</v>
      </c>
      <c r="K61" s="234" t="s">
        <v>87</v>
      </c>
      <c r="L61" s="234" t="s">
        <v>87</v>
      </c>
      <c r="M61" s="234" t="s">
        <v>87</v>
      </c>
      <c r="N61" s="234" t="s">
        <v>87</v>
      </c>
      <c r="O61" s="234" t="s">
        <v>87</v>
      </c>
      <c r="P61" s="234" t="s">
        <v>87</v>
      </c>
      <c r="Q61" s="234" t="s">
        <v>87</v>
      </c>
      <c r="R61" s="234" t="s">
        <v>87</v>
      </c>
      <c r="S61" s="234" t="s">
        <v>87</v>
      </c>
      <c r="T61" s="234" t="s">
        <v>87</v>
      </c>
      <c r="U61" s="234" t="s">
        <v>87</v>
      </c>
      <c r="V61" s="234" t="s">
        <v>87</v>
      </c>
      <c r="W61" s="234" t="s">
        <v>87</v>
      </c>
      <c r="X61" s="234" t="s">
        <v>87</v>
      </c>
      <c r="Y61" s="234" t="s">
        <v>87</v>
      </c>
    </row>
    <row r="62" spans="1:25" ht="15">
      <c r="A62" s="234">
        <v>39</v>
      </c>
      <c r="B62" s="235" t="s">
        <v>154</v>
      </c>
      <c r="C62" s="234" t="s">
        <v>109</v>
      </c>
      <c r="D62" s="234" t="s">
        <v>109</v>
      </c>
      <c r="E62" s="234" t="s">
        <v>87</v>
      </c>
      <c r="F62" s="234" t="s">
        <v>87</v>
      </c>
      <c r="G62" s="234" t="s">
        <v>87</v>
      </c>
      <c r="H62" s="234" t="s">
        <v>87</v>
      </c>
      <c r="I62" s="234" t="s">
        <v>87</v>
      </c>
      <c r="J62" s="234" t="s">
        <v>87</v>
      </c>
      <c r="K62" s="234" t="s">
        <v>87</v>
      </c>
      <c r="L62" s="234" t="s">
        <v>87</v>
      </c>
      <c r="M62" s="234" t="s">
        <v>87</v>
      </c>
      <c r="N62" s="234" t="s">
        <v>87</v>
      </c>
      <c r="O62" s="234" t="s">
        <v>87</v>
      </c>
      <c r="P62" s="234" t="s">
        <v>87</v>
      </c>
      <c r="Q62" s="234" t="s">
        <v>87</v>
      </c>
      <c r="R62" s="234" t="s">
        <v>87</v>
      </c>
      <c r="S62" s="234" t="s">
        <v>87</v>
      </c>
      <c r="T62" s="234" t="s">
        <v>87</v>
      </c>
      <c r="U62" s="234" t="s">
        <v>87</v>
      </c>
      <c r="V62" s="234" t="s">
        <v>87</v>
      </c>
      <c r="W62" s="234" t="s">
        <v>87</v>
      </c>
      <c r="X62" s="234" t="s">
        <v>87</v>
      </c>
      <c r="Y62" s="234" t="s">
        <v>87</v>
      </c>
    </row>
    <row r="63" spans="1:25" ht="15">
      <c r="A63" s="234">
        <v>40</v>
      </c>
      <c r="B63" s="235" t="s">
        <v>155</v>
      </c>
      <c r="C63" s="234" t="s">
        <v>109</v>
      </c>
      <c r="D63" s="234" t="s">
        <v>109</v>
      </c>
      <c r="E63" s="234" t="s">
        <v>87</v>
      </c>
      <c r="F63" s="234" t="s">
        <v>87</v>
      </c>
      <c r="G63" s="234" t="s">
        <v>87</v>
      </c>
      <c r="H63" s="234" t="s">
        <v>87</v>
      </c>
      <c r="I63" s="234" t="s">
        <v>87</v>
      </c>
      <c r="J63" s="234" t="s">
        <v>87</v>
      </c>
      <c r="K63" s="234" t="s">
        <v>87</v>
      </c>
      <c r="L63" s="234" t="s">
        <v>87</v>
      </c>
      <c r="M63" s="234" t="s">
        <v>87</v>
      </c>
      <c r="N63" s="234" t="s">
        <v>87</v>
      </c>
      <c r="O63" s="234" t="s">
        <v>87</v>
      </c>
      <c r="P63" s="234" t="s">
        <v>87</v>
      </c>
      <c r="Q63" s="234" t="s">
        <v>87</v>
      </c>
      <c r="R63" s="234" t="s">
        <v>87</v>
      </c>
      <c r="S63" s="234" t="s">
        <v>87</v>
      </c>
      <c r="T63" s="234" t="s">
        <v>87</v>
      </c>
      <c r="U63" s="234" t="s">
        <v>87</v>
      </c>
      <c r="V63" s="234" t="s">
        <v>87</v>
      </c>
      <c r="W63" s="234" t="s">
        <v>87</v>
      </c>
      <c r="X63" s="234" t="s">
        <v>87</v>
      </c>
      <c r="Y63" s="234" t="s">
        <v>87</v>
      </c>
    </row>
    <row r="64" spans="1:25" ht="15">
      <c r="A64" s="234">
        <v>41</v>
      </c>
      <c r="B64" s="235" t="s">
        <v>12</v>
      </c>
      <c r="C64" s="234" t="s">
        <v>109</v>
      </c>
      <c r="E64" s="234" t="s">
        <v>148</v>
      </c>
      <c r="F64" s="234" t="s">
        <v>148</v>
      </c>
      <c r="G64" s="234" t="s">
        <v>148</v>
      </c>
      <c r="H64" s="234" t="s">
        <v>148</v>
      </c>
      <c r="I64" s="234" t="s">
        <v>148</v>
      </c>
      <c r="J64" s="234" t="s">
        <v>148</v>
      </c>
      <c r="K64" s="234" t="s">
        <v>148</v>
      </c>
      <c r="L64" s="234" t="s">
        <v>148</v>
      </c>
      <c r="M64" s="234" t="s">
        <v>148</v>
      </c>
      <c r="N64" s="234" t="s">
        <v>148</v>
      </c>
      <c r="O64" s="234" t="s">
        <v>148</v>
      </c>
      <c r="P64" s="234" t="s">
        <v>148</v>
      </c>
      <c r="Q64" s="234" t="s">
        <v>148</v>
      </c>
      <c r="R64" s="234" t="s">
        <v>148</v>
      </c>
      <c r="S64" s="234" t="s">
        <v>148</v>
      </c>
      <c r="T64" s="234" t="s">
        <v>148</v>
      </c>
      <c r="U64" s="234" t="s">
        <v>148</v>
      </c>
      <c r="V64" s="234" t="s">
        <v>148</v>
      </c>
      <c r="W64" s="234" t="s">
        <v>148</v>
      </c>
      <c r="X64" s="234" t="s">
        <v>148</v>
      </c>
      <c r="Y64" s="234" t="s">
        <v>148</v>
      </c>
    </row>
    <row r="65" spans="1:24" ht="15">
      <c r="A65" s="234">
        <v>42</v>
      </c>
      <c r="B65" s="235" t="s">
        <v>156</v>
      </c>
      <c r="C65" s="234" t="s">
        <v>109</v>
      </c>
      <c r="D65" s="234" t="s">
        <v>109</v>
      </c>
      <c r="E65" s="234" t="s">
        <v>148</v>
      </c>
      <c r="F65" s="234" t="s">
        <v>148</v>
      </c>
      <c r="H65" s="234" t="s">
        <v>148</v>
      </c>
      <c r="J65" s="234" t="s">
        <v>148</v>
      </c>
      <c r="L65" s="234" t="s">
        <v>148</v>
      </c>
      <c r="N65" s="234" t="s">
        <v>148</v>
      </c>
      <c r="P65" s="234" t="s">
        <v>148</v>
      </c>
      <c r="R65" s="234" t="s">
        <v>148</v>
      </c>
      <c r="T65" s="234" t="s">
        <v>148</v>
      </c>
      <c r="V65" s="234" t="s">
        <v>148</v>
      </c>
      <c r="X65" s="234" t="s">
        <v>148</v>
      </c>
    </row>
    <row r="66" spans="2:25" ht="15">
      <c r="B66" s="235" t="s">
        <v>157</v>
      </c>
      <c r="C66" s="234" t="s">
        <v>109</v>
      </c>
      <c r="G66" s="234" t="s">
        <v>87</v>
      </c>
      <c r="I66" s="234" t="s">
        <v>87</v>
      </c>
      <c r="K66" s="234" t="s">
        <v>87</v>
      </c>
      <c r="M66" s="234" t="s">
        <v>87</v>
      </c>
      <c r="O66" s="234" t="s">
        <v>87</v>
      </c>
      <c r="Q66" s="234" t="s">
        <v>87</v>
      </c>
      <c r="S66" s="234" t="s">
        <v>87</v>
      </c>
      <c r="U66" s="234" t="s">
        <v>87</v>
      </c>
      <c r="W66" s="234" t="s">
        <v>87</v>
      </c>
      <c r="Y66" s="234" t="s">
        <v>87</v>
      </c>
    </row>
    <row r="68" spans="1:2" ht="15">
      <c r="A68" s="234" t="s">
        <v>87</v>
      </c>
      <c r="B68" s="235" t="s">
        <v>158</v>
      </c>
    </row>
    <row r="69" spans="1:2" ht="15">
      <c r="A69" s="234" t="s">
        <v>92</v>
      </c>
      <c r="B69" s="235" t="s">
        <v>159</v>
      </c>
    </row>
    <row r="70" spans="1:2" ht="15">
      <c r="A70" s="234" t="s">
        <v>111</v>
      </c>
      <c r="B70" s="235" t="s">
        <v>160</v>
      </c>
    </row>
    <row r="71" spans="1:2" ht="15">
      <c r="A71" s="234" t="s">
        <v>161</v>
      </c>
      <c r="B71" s="235" t="s">
        <v>162</v>
      </c>
    </row>
    <row r="72" spans="1:2" ht="15">
      <c r="A72" s="234" t="s">
        <v>163</v>
      </c>
      <c r="B72" s="235" t="s">
        <v>164</v>
      </c>
    </row>
  </sheetData>
  <sheetProtection/>
  <mergeCells count="5">
    <mergeCell ref="A1:B2"/>
    <mergeCell ref="C1:D1"/>
    <mergeCell ref="C2:D2"/>
    <mergeCell ref="F55:J55"/>
    <mergeCell ref="K55:Y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1.125" style="1" customWidth="1"/>
    <col min="4" max="4" width="18.753906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87" t="str">
        <f>ТО15000!A1</f>
        <v>Pajero IV (BK)</v>
      </c>
      <c r="B1" s="188"/>
      <c r="C1" s="188"/>
      <c r="D1" s="152" t="s">
        <v>34</v>
      </c>
      <c r="E1" s="152"/>
      <c r="F1" s="152"/>
      <c r="G1" s="153"/>
      <c r="H1" s="154"/>
    </row>
    <row r="2" spans="1:8" ht="16.5" thickTop="1">
      <c r="A2" s="155"/>
      <c r="B2" s="112"/>
      <c r="C2" s="112"/>
      <c r="D2" s="41" t="s">
        <v>15</v>
      </c>
      <c r="E2" s="164" t="s">
        <v>74</v>
      </c>
      <c r="F2" s="165"/>
      <c r="G2" s="170" t="s">
        <v>72</v>
      </c>
      <c r="H2" s="171"/>
    </row>
    <row r="3" spans="1:21" ht="12.75">
      <c r="A3" s="123" t="s">
        <v>48</v>
      </c>
      <c r="B3" s="158" t="str">
        <f>ТО120000!B3</f>
        <v>3,2 DI-D</v>
      </c>
      <c r="C3" s="6" t="s">
        <v>1</v>
      </c>
      <c r="D3" s="42">
        <v>2.6</v>
      </c>
      <c r="E3" s="181">
        <f>'[1]Лист1'!$B$5</f>
        <v>2499</v>
      </c>
      <c r="F3" s="182"/>
      <c r="G3" s="160">
        <f>D3*E3</f>
        <v>6497.400000000001</v>
      </c>
      <c r="H3" s="16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23"/>
      <c r="B4" s="158"/>
      <c r="C4" s="6" t="s">
        <v>2</v>
      </c>
      <c r="D4" s="42">
        <v>2.4</v>
      </c>
      <c r="E4" s="183"/>
      <c r="F4" s="184"/>
      <c r="G4" s="160">
        <f>D4*E3</f>
        <v>5997.599999999999</v>
      </c>
      <c r="H4" s="16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23"/>
      <c r="B5" s="131">
        <v>3</v>
      </c>
      <c r="C5" s="6" t="s">
        <v>1</v>
      </c>
      <c r="D5" s="88">
        <v>2</v>
      </c>
      <c r="E5" s="183"/>
      <c r="F5" s="184"/>
      <c r="G5" s="160">
        <f>D5*E3</f>
        <v>4998</v>
      </c>
      <c r="H5" s="16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23"/>
      <c r="B6" s="132"/>
      <c r="C6" s="6" t="s">
        <v>2</v>
      </c>
      <c r="D6" s="42">
        <v>1.9</v>
      </c>
      <c r="E6" s="183"/>
      <c r="F6" s="184"/>
      <c r="G6" s="160">
        <f>D6*E3</f>
        <v>4748.099999999999</v>
      </c>
      <c r="H6" s="1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23"/>
      <c r="B7" s="158" t="str">
        <f>ТО120000!B7</f>
        <v>3,8 MIVEC</v>
      </c>
      <c r="C7" s="6" t="s">
        <v>1</v>
      </c>
      <c r="D7" s="42"/>
      <c r="E7" s="183"/>
      <c r="F7" s="184"/>
      <c r="G7" s="160"/>
      <c r="H7" s="16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24"/>
      <c r="B8" s="159"/>
      <c r="C8" s="7" t="s">
        <v>2</v>
      </c>
      <c r="D8" s="43">
        <v>1.9</v>
      </c>
      <c r="E8" s="185"/>
      <c r="F8" s="186"/>
      <c r="G8" s="162">
        <f>D8*E3</f>
        <v>4748.099999999999</v>
      </c>
      <c r="H8" s="16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66" t="s">
        <v>14</v>
      </c>
      <c r="B9" s="168" t="s">
        <v>13</v>
      </c>
      <c r="C9" s="153"/>
      <c r="D9" s="15">
        <f>ТО15000!D9</f>
        <v>1.6</v>
      </c>
      <c r="E9" s="148">
        <f>'[1]Лист1'!$B$5</f>
        <v>2499</v>
      </c>
      <c r="F9" s="149"/>
      <c r="G9" s="150">
        <f>D9*E9</f>
        <v>3998.4</v>
      </c>
      <c r="H9" s="15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67"/>
      <c r="B10" s="169" t="s">
        <v>12</v>
      </c>
      <c r="C10" s="108"/>
      <c r="D10" s="44">
        <f>ТО15000!D10</f>
        <v>0.5</v>
      </c>
      <c r="E10" s="108">
        <f>'[1]Лист1'!$B$5</f>
        <v>2499</v>
      </c>
      <c r="F10" s="109"/>
      <c r="G10" s="110">
        <f>D10*E10</f>
        <v>1249.5</v>
      </c>
      <c r="H10" s="1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5" t="str">
        <f>B3</f>
        <v>3,2 DI-D</v>
      </c>
      <c r="C12" s="114" t="s">
        <v>1</v>
      </c>
      <c r="D12" s="15" t="s">
        <v>4</v>
      </c>
      <c r="E12" s="16" t="s">
        <v>67</v>
      </c>
      <c r="F12" s="16">
        <v>9.3</v>
      </c>
      <c r="G12" s="78">
        <f>'[2]Масла и технические жидкости'!$C$4</f>
        <v>522</v>
      </c>
      <c r="H12" s="34">
        <f>F12*G12</f>
        <v>4854.6</v>
      </c>
    </row>
    <row r="13" spans="1:8" ht="12.75">
      <c r="A13" s="144"/>
      <c r="B13" s="135"/>
      <c r="C13" s="115"/>
      <c r="D13" s="15" t="s">
        <v>7</v>
      </c>
      <c r="E13" s="3" t="s">
        <v>63</v>
      </c>
      <c r="F13" s="3">
        <v>1</v>
      </c>
      <c r="G13" s="71">
        <f>'[2]Запчасти'!$C$155</f>
        <v>858</v>
      </c>
      <c r="H13" s="35">
        <f>F13*G13</f>
        <v>858</v>
      </c>
    </row>
    <row r="14" spans="1:8" ht="12.75">
      <c r="A14" s="144"/>
      <c r="B14" s="135"/>
      <c r="C14" s="115"/>
      <c r="D14" s="15" t="s">
        <v>8</v>
      </c>
      <c r="E14" s="3" t="s">
        <v>65</v>
      </c>
      <c r="F14" s="3">
        <v>1</v>
      </c>
      <c r="G14" s="71">
        <f>'[2]Запчасти'!$C$149</f>
        <v>1310</v>
      </c>
      <c r="H14" s="35">
        <f>F14*G14</f>
        <v>1310</v>
      </c>
    </row>
    <row r="15" spans="1:8" ht="12.75">
      <c r="A15" s="144"/>
      <c r="B15" s="135"/>
      <c r="C15" s="115"/>
      <c r="D15" s="17" t="s">
        <v>61</v>
      </c>
      <c r="E15" s="3" t="s">
        <v>66</v>
      </c>
      <c r="F15" s="3">
        <v>1</v>
      </c>
      <c r="G15" s="71">
        <f>'[2]Запчасти'!$C$157</f>
        <v>1782</v>
      </c>
      <c r="H15" s="35">
        <f aca="true" t="shared" si="0" ref="H15:H20">F15*G15</f>
        <v>1782</v>
      </c>
    </row>
    <row r="16" spans="1:8" ht="15" customHeight="1">
      <c r="A16" s="144"/>
      <c r="B16" s="135"/>
      <c r="C16" s="115"/>
      <c r="D16" s="15" t="s">
        <v>70</v>
      </c>
      <c r="E16" s="3" t="str">
        <f>'[2]Масла и технические жидкости'!$B$8</f>
        <v>Mobilube 1-SHC 75W90</v>
      </c>
      <c r="F16" s="3">
        <v>3.2</v>
      </c>
      <c r="G16" s="73">
        <f>'[2]Масла и технические жидкости'!$C$8</f>
        <v>648.33</v>
      </c>
      <c r="H16" s="35">
        <f t="shared" si="0"/>
        <v>2074.6560000000004</v>
      </c>
    </row>
    <row r="17" spans="1:8" ht="12.75">
      <c r="A17" s="144"/>
      <c r="B17" s="135"/>
      <c r="C17" s="115"/>
      <c r="D17" s="15" t="s">
        <v>24</v>
      </c>
      <c r="E17" s="4" t="str">
        <f>'[2]Масла и технические жидкости'!$B$8</f>
        <v>Mobilube 1-SHC 75W90</v>
      </c>
      <c r="F17" s="3">
        <v>2.8</v>
      </c>
      <c r="G17" s="71">
        <f>'[2]Масла и технические жидкости'!$C$8</f>
        <v>648.33</v>
      </c>
      <c r="H17" s="35">
        <f t="shared" si="0"/>
        <v>1815.324</v>
      </c>
    </row>
    <row r="18" spans="1:8" ht="12.75">
      <c r="A18" s="144"/>
      <c r="B18" s="135"/>
      <c r="C18" s="115"/>
      <c r="D18" s="48" t="s">
        <v>46</v>
      </c>
      <c r="E18" s="3" t="str">
        <f>'[2]Масла и технические жидкости'!$B$8</f>
        <v>Mobilube 1-SHC 75W90</v>
      </c>
      <c r="F18" s="3">
        <v>1.6</v>
      </c>
      <c r="G18" s="73">
        <f>'[2]Масла и технические жидкости'!$C$8</f>
        <v>648.33</v>
      </c>
      <c r="H18" s="35">
        <f t="shared" si="0"/>
        <v>1037.3280000000002</v>
      </c>
    </row>
    <row r="19" spans="1:8" ht="12.75">
      <c r="A19" s="144"/>
      <c r="B19" s="135"/>
      <c r="C19" s="115"/>
      <c r="D19" s="15"/>
      <c r="E19" s="3"/>
      <c r="F19" s="3"/>
      <c r="G19" s="73"/>
      <c r="H19" s="35">
        <f t="shared" si="0"/>
        <v>0</v>
      </c>
    </row>
    <row r="20" spans="1:8" ht="13.5" thickBot="1">
      <c r="A20" s="144"/>
      <c r="B20" s="135"/>
      <c r="C20" s="115"/>
      <c r="D20" s="15"/>
      <c r="E20" s="3"/>
      <c r="F20" s="3"/>
      <c r="G20" s="73"/>
      <c r="H20" s="35">
        <f t="shared" si="0"/>
        <v>0</v>
      </c>
    </row>
    <row r="21" spans="1:8" ht="14.25" thickBot="1" thickTop="1">
      <c r="A21" s="144"/>
      <c r="B21" s="135"/>
      <c r="C21" s="116"/>
      <c r="D21" s="46" t="s">
        <v>11</v>
      </c>
      <c r="E21" s="112"/>
      <c r="F21" s="112"/>
      <c r="G21" s="113"/>
      <c r="H21" s="36">
        <f>SUM(H12:H20)</f>
        <v>13731.908000000001</v>
      </c>
    </row>
    <row r="22" spans="1:8" ht="13.5" thickTop="1">
      <c r="A22" s="144"/>
      <c r="B22" s="135"/>
      <c r="C22" s="115" t="s">
        <v>2</v>
      </c>
      <c r="D22" s="15" t="s">
        <v>4</v>
      </c>
      <c r="E22" s="16" t="s">
        <v>67</v>
      </c>
      <c r="F22" s="16">
        <v>9.3</v>
      </c>
      <c r="G22" s="78">
        <f>'[2]Масла и технические жидкости'!$C$4</f>
        <v>522</v>
      </c>
      <c r="H22" s="35">
        <f>F22*G22</f>
        <v>4854.6</v>
      </c>
    </row>
    <row r="23" spans="1:8" ht="12.75">
      <c r="A23" s="144"/>
      <c r="B23" s="135"/>
      <c r="C23" s="115"/>
      <c r="D23" s="15" t="s">
        <v>7</v>
      </c>
      <c r="E23" s="3" t="s">
        <v>63</v>
      </c>
      <c r="F23" s="3">
        <v>1</v>
      </c>
      <c r="G23" s="71">
        <f>'[2]Запчасти'!$C$155</f>
        <v>858</v>
      </c>
      <c r="H23" s="35">
        <f aca="true" t="shared" si="1" ref="H23:H29">F23*G23</f>
        <v>858</v>
      </c>
    </row>
    <row r="24" spans="1:8" ht="12.75">
      <c r="A24" s="144"/>
      <c r="B24" s="135"/>
      <c r="C24" s="115"/>
      <c r="D24" s="15" t="s">
        <v>8</v>
      </c>
      <c r="E24" s="3" t="s">
        <v>65</v>
      </c>
      <c r="F24" s="3">
        <v>1</v>
      </c>
      <c r="G24" s="71">
        <f>'[2]Запчасти'!$C$149</f>
        <v>1310</v>
      </c>
      <c r="H24" s="35">
        <f t="shared" si="1"/>
        <v>1310</v>
      </c>
    </row>
    <row r="25" spans="1:8" ht="12.75">
      <c r="A25" s="144"/>
      <c r="B25" s="135"/>
      <c r="C25" s="115"/>
      <c r="D25" s="17" t="s">
        <v>61</v>
      </c>
      <c r="E25" s="3" t="s">
        <v>66</v>
      </c>
      <c r="F25" s="3">
        <v>1</v>
      </c>
      <c r="G25" s="71">
        <f>'[2]Запчасти'!$C$157</f>
        <v>1782</v>
      </c>
      <c r="H25" s="35">
        <f t="shared" si="1"/>
        <v>1782</v>
      </c>
    </row>
    <row r="26" spans="1:8" ht="12.75">
      <c r="A26" s="144"/>
      <c r="B26" s="135"/>
      <c r="C26" s="115"/>
      <c r="D26" s="15" t="s">
        <v>24</v>
      </c>
      <c r="E26" s="4" t="str">
        <f>'[2]Масла и технические жидкости'!$B$8</f>
        <v>Mobilube 1-SHC 75W90</v>
      </c>
      <c r="F26" s="3">
        <v>2.8</v>
      </c>
      <c r="G26" s="73">
        <f>'[2]Масла и технические жидкости'!$C$8</f>
        <v>648.33</v>
      </c>
      <c r="H26" s="35">
        <f t="shared" si="1"/>
        <v>1815.324</v>
      </c>
    </row>
    <row r="27" spans="1:8" ht="12.75">
      <c r="A27" s="144"/>
      <c r="B27" s="135"/>
      <c r="C27" s="115"/>
      <c r="D27" s="48" t="s">
        <v>46</v>
      </c>
      <c r="E27" s="3" t="str">
        <f>'[2]Масла и технические жидкости'!$B$8</f>
        <v>Mobilube 1-SHC 75W90</v>
      </c>
      <c r="F27" s="3">
        <v>1.6</v>
      </c>
      <c r="G27" s="73">
        <f>'[2]Масла и технические жидкости'!$C$8</f>
        <v>648.33</v>
      </c>
      <c r="H27" s="35">
        <f t="shared" si="1"/>
        <v>1037.3280000000002</v>
      </c>
    </row>
    <row r="28" spans="1:8" ht="12.75">
      <c r="A28" s="144"/>
      <c r="B28" s="135"/>
      <c r="C28" s="115"/>
      <c r="D28" s="15"/>
      <c r="E28" s="3"/>
      <c r="F28" s="3"/>
      <c r="G28" s="73"/>
      <c r="H28" s="35">
        <f t="shared" si="1"/>
        <v>0</v>
      </c>
    </row>
    <row r="29" spans="1:8" ht="13.5" thickBot="1">
      <c r="A29" s="144"/>
      <c r="B29" s="135"/>
      <c r="C29" s="115"/>
      <c r="D29" s="15"/>
      <c r="E29" s="3"/>
      <c r="F29" s="3"/>
      <c r="G29" s="73"/>
      <c r="H29" s="35">
        <f t="shared" si="1"/>
        <v>0</v>
      </c>
    </row>
    <row r="30" spans="1:8" ht="14.25" thickBot="1" thickTop="1">
      <c r="A30" s="144"/>
      <c r="B30" s="136"/>
      <c r="C30" s="115"/>
      <c r="D30" s="46" t="s">
        <v>11</v>
      </c>
      <c r="E30" s="112"/>
      <c r="F30" s="112"/>
      <c r="G30" s="113"/>
      <c r="H30" s="36">
        <f>SUM(H22:H29)</f>
        <v>11657.252</v>
      </c>
    </row>
    <row r="31" spans="1:8" ht="13.5" thickTop="1">
      <c r="A31" s="144"/>
      <c r="B31" s="201">
        <v>3</v>
      </c>
      <c r="C31" s="114" t="s">
        <v>1</v>
      </c>
      <c r="D31" s="47" t="s">
        <v>4</v>
      </c>
      <c r="E31" s="16" t="s">
        <v>73</v>
      </c>
      <c r="F31" s="2">
        <v>4.9</v>
      </c>
      <c r="G31" s="2">
        <f>'[2]Масла и технические жидкости'!$C$5</f>
        <v>711.46</v>
      </c>
      <c r="H31" s="35">
        <f>F31*G31</f>
        <v>3486.1540000000005</v>
      </c>
    </row>
    <row r="32" spans="1:8" ht="12.75">
      <c r="A32" s="144"/>
      <c r="B32" s="201"/>
      <c r="C32" s="115"/>
      <c r="D32" s="15" t="s">
        <v>7</v>
      </c>
      <c r="E32" s="2" t="str">
        <f>'[2]Запчасти'!$B$148</f>
        <v>MD352626</v>
      </c>
      <c r="F32" s="2">
        <v>1</v>
      </c>
      <c r="G32" s="68">
        <f>'[2]Запчасти'!$C$148</f>
        <v>753</v>
      </c>
      <c r="H32" s="35">
        <f aca="true" t="shared" si="2" ref="H32:H39">F32*G32</f>
        <v>753</v>
      </c>
    </row>
    <row r="33" spans="1:8" ht="12.75">
      <c r="A33" s="144"/>
      <c r="B33" s="201"/>
      <c r="C33" s="115"/>
      <c r="D33" s="15" t="s">
        <v>8</v>
      </c>
      <c r="E33" s="2" t="str">
        <f>'[2]Запчасти'!$B$149</f>
        <v>7803A028</v>
      </c>
      <c r="F33" s="2">
        <v>1</v>
      </c>
      <c r="G33" s="68">
        <f>'[2]Запчасти'!$C$149</f>
        <v>1310</v>
      </c>
      <c r="H33" s="35">
        <f t="shared" si="2"/>
        <v>1310</v>
      </c>
    </row>
    <row r="34" spans="1:8" ht="12.75">
      <c r="A34" s="144"/>
      <c r="B34" s="201"/>
      <c r="C34" s="115"/>
      <c r="D34" s="15" t="s">
        <v>70</v>
      </c>
      <c r="E34" s="3" t="str">
        <f>'[2]Масла и технические жидкости'!$B$8</f>
        <v>Mobilube 1-SHC 75W90</v>
      </c>
      <c r="F34" s="2">
        <v>3.2</v>
      </c>
      <c r="G34" s="2">
        <f>'[2]Масла и технические жидкости'!$C$8</f>
        <v>648.33</v>
      </c>
      <c r="H34" s="35">
        <f t="shared" si="2"/>
        <v>2074.6560000000004</v>
      </c>
    </row>
    <row r="35" spans="1:8" ht="12.75">
      <c r="A35" s="144"/>
      <c r="B35" s="201"/>
      <c r="C35" s="115"/>
      <c r="D35" s="15" t="s">
        <v>24</v>
      </c>
      <c r="E35" s="3" t="str">
        <f>'[2]Масла и технические жидкости'!$B$8</f>
        <v>Mobilube 1-SHC 75W90</v>
      </c>
      <c r="F35" s="2">
        <v>2.8</v>
      </c>
      <c r="G35" s="2">
        <f>G34</f>
        <v>648.33</v>
      </c>
      <c r="H35" s="35">
        <f t="shared" si="2"/>
        <v>1815.324</v>
      </c>
    </row>
    <row r="36" spans="1:8" ht="12.75">
      <c r="A36" s="144"/>
      <c r="B36" s="201"/>
      <c r="C36" s="115"/>
      <c r="D36" s="48" t="s">
        <v>46</v>
      </c>
      <c r="E36" s="4" t="str">
        <f>'[2]Масла и технические жидкости'!$B$8</f>
        <v>Mobilube 1-SHC 75W90</v>
      </c>
      <c r="F36" s="2">
        <v>1.6</v>
      </c>
      <c r="G36" s="2">
        <f>G34</f>
        <v>648.33</v>
      </c>
      <c r="H36" s="35">
        <f t="shared" si="2"/>
        <v>1037.3280000000002</v>
      </c>
    </row>
    <row r="37" spans="1:8" ht="12.75">
      <c r="A37" s="144"/>
      <c r="B37" s="201"/>
      <c r="C37" s="115"/>
      <c r="D37" s="15"/>
      <c r="E37" s="2"/>
      <c r="F37" s="2"/>
      <c r="G37" s="2"/>
      <c r="H37" s="35">
        <f t="shared" si="2"/>
        <v>0</v>
      </c>
    </row>
    <row r="38" spans="1:8" ht="12.75">
      <c r="A38" s="144"/>
      <c r="B38" s="201"/>
      <c r="C38" s="115"/>
      <c r="D38" s="15"/>
      <c r="E38" s="2"/>
      <c r="F38" s="2"/>
      <c r="G38" s="2"/>
      <c r="H38" s="35">
        <f t="shared" si="2"/>
        <v>0</v>
      </c>
    </row>
    <row r="39" spans="1:8" ht="13.5" thickBot="1">
      <c r="A39" s="144"/>
      <c r="B39" s="201"/>
      <c r="C39" s="115"/>
      <c r="D39" s="15"/>
      <c r="E39" s="2"/>
      <c r="F39" s="2"/>
      <c r="G39" s="2"/>
      <c r="H39" s="35">
        <f t="shared" si="2"/>
        <v>0</v>
      </c>
    </row>
    <row r="40" spans="1:8" ht="14.25" thickBot="1" thickTop="1">
      <c r="A40" s="144"/>
      <c r="B40" s="201"/>
      <c r="C40" s="116"/>
      <c r="D40" s="46" t="s">
        <v>11</v>
      </c>
      <c r="E40" s="84"/>
      <c r="F40" s="84"/>
      <c r="G40" s="84"/>
      <c r="H40" s="36">
        <f>SUM(H31:H39)</f>
        <v>10476.462000000001</v>
      </c>
    </row>
    <row r="41" spans="1:8" ht="13.5" thickTop="1">
      <c r="A41" s="144"/>
      <c r="B41" s="201"/>
      <c r="C41" s="115" t="s">
        <v>2</v>
      </c>
      <c r="D41" s="47" t="s">
        <v>4</v>
      </c>
      <c r="E41" s="16" t="s">
        <v>73</v>
      </c>
      <c r="F41" s="2">
        <v>4.9</v>
      </c>
      <c r="G41" s="2">
        <f>'[2]Масла и технические жидкости'!$C$5</f>
        <v>711.46</v>
      </c>
      <c r="H41" s="35">
        <f>F41*G41</f>
        <v>3486.1540000000005</v>
      </c>
    </row>
    <row r="42" spans="1:8" ht="12.75">
      <c r="A42" s="144"/>
      <c r="B42" s="201"/>
      <c r="C42" s="115"/>
      <c r="D42" s="15" t="s">
        <v>7</v>
      </c>
      <c r="E42" s="2" t="str">
        <f>'[2]Запчасти'!$B$148</f>
        <v>MD352626</v>
      </c>
      <c r="F42" s="2">
        <v>1</v>
      </c>
      <c r="G42" s="68">
        <f>'[2]Запчасти'!$C$148</f>
        <v>753</v>
      </c>
      <c r="H42" s="35">
        <f aca="true" t="shared" si="3" ref="H42:H48">F42*G42</f>
        <v>753</v>
      </c>
    </row>
    <row r="43" spans="1:8" ht="12.75">
      <c r="A43" s="144"/>
      <c r="B43" s="201"/>
      <c r="C43" s="115"/>
      <c r="D43" s="15" t="s">
        <v>8</v>
      </c>
      <c r="E43" s="2" t="str">
        <f>'[2]Запчасти'!$B$149</f>
        <v>7803A028</v>
      </c>
      <c r="F43" s="2">
        <v>1</v>
      </c>
      <c r="G43" s="68">
        <f>'[2]Запчасти'!$C$149</f>
        <v>1310</v>
      </c>
      <c r="H43" s="35">
        <f t="shared" si="3"/>
        <v>1310</v>
      </c>
    </row>
    <row r="44" spans="1:8" ht="12.75">
      <c r="A44" s="144"/>
      <c r="B44" s="201"/>
      <c r="C44" s="115"/>
      <c r="D44" s="15" t="s">
        <v>24</v>
      </c>
      <c r="E44" s="3" t="str">
        <f>'[2]Масла и технические жидкости'!$B$8</f>
        <v>Mobilube 1-SHC 75W90</v>
      </c>
      <c r="F44" s="2">
        <v>2.8</v>
      </c>
      <c r="G44" s="2">
        <f>G34</f>
        <v>648.33</v>
      </c>
      <c r="H44" s="35">
        <f t="shared" si="3"/>
        <v>1815.324</v>
      </c>
    </row>
    <row r="45" spans="1:8" ht="12.75">
      <c r="A45" s="144"/>
      <c r="B45" s="201"/>
      <c r="C45" s="115"/>
      <c r="D45" s="48" t="s">
        <v>46</v>
      </c>
      <c r="E45" s="4" t="str">
        <f>'[2]Масла и технические жидкости'!$B$8</f>
        <v>Mobilube 1-SHC 75W90</v>
      </c>
      <c r="F45" s="2">
        <v>1.6</v>
      </c>
      <c r="G45" s="2">
        <f>G34</f>
        <v>648.33</v>
      </c>
      <c r="H45" s="35">
        <f t="shared" si="3"/>
        <v>1037.3280000000002</v>
      </c>
    </row>
    <row r="46" spans="1:8" ht="12.75">
      <c r="A46" s="144"/>
      <c r="B46" s="201"/>
      <c r="C46" s="115"/>
      <c r="E46" s="2"/>
      <c r="F46" s="2"/>
      <c r="G46" s="2"/>
      <c r="H46" s="35">
        <f t="shared" si="3"/>
        <v>0</v>
      </c>
    </row>
    <row r="47" spans="1:8" ht="12.75">
      <c r="A47" s="144"/>
      <c r="B47" s="201"/>
      <c r="C47" s="115"/>
      <c r="D47" s="15"/>
      <c r="E47" s="2"/>
      <c r="F47" s="2"/>
      <c r="G47" s="2"/>
      <c r="H47" s="35">
        <f t="shared" si="3"/>
        <v>0</v>
      </c>
    </row>
    <row r="48" spans="1:8" ht="13.5" thickBot="1">
      <c r="A48" s="144"/>
      <c r="B48" s="201"/>
      <c r="C48" s="115"/>
      <c r="D48" s="15"/>
      <c r="E48" s="2"/>
      <c r="F48" s="2"/>
      <c r="G48" s="2"/>
      <c r="H48" s="35">
        <f t="shared" si="3"/>
        <v>0</v>
      </c>
    </row>
    <row r="49" spans="1:8" ht="14.25" thickBot="1" thickTop="1">
      <c r="A49" s="144"/>
      <c r="B49" s="202"/>
      <c r="C49" s="122"/>
      <c r="D49" s="46" t="s">
        <v>11</v>
      </c>
      <c r="E49" s="2"/>
      <c r="F49" s="2"/>
      <c r="G49" s="2"/>
      <c r="H49" s="36">
        <f>SUM(H41:H48)</f>
        <v>8401.806</v>
      </c>
    </row>
    <row r="50" spans="1:8" ht="13.5" thickTop="1">
      <c r="A50" s="144"/>
      <c r="B50" s="133" t="str">
        <f>B7</f>
        <v>3,8 MIVEC</v>
      </c>
      <c r="C50" s="114" t="s">
        <v>1</v>
      </c>
      <c r="E50" s="16"/>
      <c r="F50" s="16"/>
      <c r="G50" s="79"/>
      <c r="H50" s="35">
        <f>F50*G50</f>
        <v>0</v>
      </c>
    </row>
    <row r="51" spans="1:8" ht="12.75">
      <c r="A51" s="144"/>
      <c r="B51" s="133"/>
      <c r="C51" s="115"/>
      <c r="E51" s="3"/>
      <c r="F51" s="3"/>
      <c r="G51" s="73"/>
      <c r="H51" s="35">
        <f aca="true" t="shared" si="4" ref="H51:H58">F51*G51</f>
        <v>0</v>
      </c>
    </row>
    <row r="52" spans="1:8" ht="12.75">
      <c r="A52" s="144"/>
      <c r="B52" s="133"/>
      <c r="C52" s="115"/>
      <c r="E52" s="3"/>
      <c r="F52" s="3"/>
      <c r="G52" s="73"/>
      <c r="H52" s="35">
        <f t="shared" si="4"/>
        <v>0</v>
      </c>
    </row>
    <row r="53" spans="1:8" ht="12.75">
      <c r="A53" s="144"/>
      <c r="B53" s="133"/>
      <c r="C53" s="115"/>
      <c r="E53" s="3"/>
      <c r="F53" s="3"/>
      <c r="G53" s="73"/>
      <c r="H53" s="35">
        <f t="shared" si="4"/>
        <v>0</v>
      </c>
    </row>
    <row r="54" spans="1:8" ht="12.75">
      <c r="A54" s="144"/>
      <c r="B54" s="133"/>
      <c r="C54" s="115"/>
      <c r="E54" s="3"/>
      <c r="F54" s="3"/>
      <c r="G54" s="73"/>
      <c r="H54" s="35">
        <f t="shared" si="4"/>
        <v>0</v>
      </c>
    </row>
    <row r="55" spans="1:8" ht="12.75">
      <c r="A55" s="144"/>
      <c r="B55" s="133"/>
      <c r="C55" s="115"/>
      <c r="E55" s="3"/>
      <c r="F55" s="3"/>
      <c r="G55" s="73"/>
      <c r="H55" s="35">
        <f t="shared" si="4"/>
        <v>0</v>
      </c>
    </row>
    <row r="56" spans="1:8" ht="12.75">
      <c r="A56" s="144"/>
      <c r="B56" s="133"/>
      <c r="C56" s="115"/>
      <c r="D56" s="15"/>
      <c r="E56" s="3"/>
      <c r="F56" s="3"/>
      <c r="G56" s="73"/>
      <c r="H56" s="35">
        <f t="shared" si="4"/>
        <v>0</v>
      </c>
    </row>
    <row r="57" spans="1:8" ht="12.75">
      <c r="A57" s="144"/>
      <c r="B57" s="133"/>
      <c r="C57" s="115"/>
      <c r="D57" s="15"/>
      <c r="E57" s="3"/>
      <c r="F57" s="3"/>
      <c r="G57" s="73"/>
      <c r="H57" s="35">
        <f t="shared" si="4"/>
        <v>0</v>
      </c>
    </row>
    <row r="58" spans="1:8" ht="13.5" thickBot="1">
      <c r="A58" s="144"/>
      <c r="B58" s="133"/>
      <c r="C58" s="115"/>
      <c r="D58" s="15"/>
      <c r="E58" s="3"/>
      <c r="F58" s="3"/>
      <c r="G58" s="73"/>
      <c r="H58" s="35">
        <f t="shared" si="4"/>
        <v>0</v>
      </c>
    </row>
    <row r="59" spans="1:8" ht="14.25" thickBot="1" thickTop="1">
      <c r="A59" s="144"/>
      <c r="B59" s="133"/>
      <c r="C59" s="116"/>
      <c r="D59" s="46" t="s">
        <v>11</v>
      </c>
      <c r="E59" s="112"/>
      <c r="F59" s="112"/>
      <c r="G59" s="113"/>
      <c r="H59" s="36">
        <f>SUM(H50:H58)</f>
        <v>0</v>
      </c>
    </row>
    <row r="60" spans="1:8" ht="13.5" thickTop="1">
      <c r="A60" s="144"/>
      <c r="B60" s="133"/>
      <c r="C60" s="115" t="s">
        <v>2</v>
      </c>
      <c r="D60" s="47" t="s">
        <v>4</v>
      </c>
      <c r="E60" s="16" t="str">
        <f>ТО15000!E67</f>
        <v>Mobil-1 0W40</v>
      </c>
      <c r="F60" s="16">
        <f>ТО15000!F67</f>
        <v>4.9</v>
      </c>
      <c r="G60" s="79">
        <f>ТО15000!G67</f>
        <v>711.46</v>
      </c>
      <c r="H60" s="35">
        <f>F60*G60</f>
        <v>3486.1540000000005</v>
      </c>
    </row>
    <row r="61" spans="1:8" ht="12.75">
      <c r="A61" s="144"/>
      <c r="B61" s="133"/>
      <c r="C61" s="115"/>
      <c r="D61" s="15" t="s">
        <v>7</v>
      </c>
      <c r="E61" s="3" t="str">
        <f>ТО15000!E68</f>
        <v>MD352626</v>
      </c>
      <c r="F61" s="3">
        <f>ТО15000!F68</f>
        <v>1</v>
      </c>
      <c r="G61" s="73">
        <f>ТО15000!G68</f>
        <v>753</v>
      </c>
      <c r="H61" s="35">
        <f aca="true" t="shared" si="5" ref="H61:H67">F61*G61</f>
        <v>753</v>
      </c>
    </row>
    <row r="62" spans="1:8" ht="12.75">
      <c r="A62" s="144"/>
      <c r="B62" s="133"/>
      <c r="C62" s="115"/>
      <c r="D62" s="15" t="s">
        <v>8</v>
      </c>
      <c r="E62" s="3" t="str">
        <f>ТО15000!E69</f>
        <v>7803A028</v>
      </c>
      <c r="F62" s="3">
        <f>ТО15000!F69</f>
        <v>1</v>
      </c>
      <c r="G62" s="73">
        <f>ТО15000!G69</f>
        <v>1310</v>
      </c>
      <c r="H62" s="35">
        <f t="shared" si="5"/>
        <v>1310</v>
      </c>
    </row>
    <row r="63" spans="1:8" ht="12.75">
      <c r="A63" s="144"/>
      <c r="B63" s="133"/>
      <c r="C63" s="115"/>
      <c r="D63" s="15" t="s">
        <v>24</v>
      </c>
      <c r="E63" s="3" t="str">
        <f>ТО45000!E63</f>
        <v>Mobilube 1-SHC 75W90</v>
      </c>
      <c r="F63" s="3">
        <f>ТО45000!F63</f>
        <v>2.8</v>
      </c>
      <c r="G63" s="73">
        <f>ТО45000!G63</f>
        <v>648.33</v>
      </c>
      <c r="H63" s="35">
        <f t="shared" si="5"/>
        <v>1815.324</v>
      </c>
    </row>
    <row r="64" spans="1:8" ht="12.75">
      <c r="A64" s="144"/>
      <c r="B64" s="133"/>
      <c r="C64" s="115"/>
      <c r="D64" s="48" t="s">
        <v>46</v>
      </c>
      <c r="E64" s="3" t="str">
        <f>ТО45000!E64</f>
        <v>Mobilube 1-SHC 75W90</v>
      </c>
      <c r="F64" s="3">
        <f>ТО45000!F64</f>
        <v>1.6</v>
      </c>
      <c r="G64" s="73">
        <f>ТО45000!G64</f>
        <v>648.33</v>
      </c>
      <c r="H64" s="35">
        <f t="shared" si="5"/>
        <v>1037.3280000000002</v>
      </c>
    </row>
    <row r="65" spans="1:8" ht="12.75">
      <c r="A65" s="135"/>
      <c r="B65" s="133"/>
      <c r="C65" s="115"/>
      <c r="D65" s="15"/>
      <c r="E65" s="3"/>
      <c r="F65" s="3"/>
      <c r="G65" s="73"/>
      <c r="H65" s="35">
        <f t="shared" si="5"/>
        <v>0</v>
      </c>
    </row>
    <row r="66" spans="1:8" ht="12.75">
      <c r="A66" s="135"/>
      <c r="B66" s="133"/>
      <c r="C66" s="115"/>
      <c r="D66" s="15"/>
      <c r="E66" s="3"/>
      <c r="F66" s="3"/>
      <c r="G66" s="73"/>
      <c r="H66" s="35">
        <f t="shared" si="5"/>
        <v>0</v>
      </c>
    </row>
    <row r="67" spans="1:8" ht="13.5" thickBot="1">
      <c r="A67" s="135"/>
      <c r="B67" s="133"/>
      <c r="C67" s="115"/>
      <c r="D67" s="15"/>
      <c r="E67" s="3"/>
      <c r="F67" s="3"/>
      <c r="G67" s="73"/>
      <c r="H67" s="35">
        <f t="shared" si="5"/>
        <v>0</v>
      </c>
    </row>
    <row r="68" spans="1:8" ht="14.25" thickBot="1" thickTop="1">
      <c r="A68" s="136"/>
      <c r="B68" s="134"/>
      <c r="C68" s="122"/>
      <c r="D68" s="44" t="s">
        <v>11</v>
      </c>
      <c r="E68" s="119"/>
      <c r="F68" s="119"/>
      <c r="G68" s="120"/>
      <c r="H68" s="36">
        <f>SUM(H60:H67)</f>
        <v>8401.806</v>
      </c>
    </row>
    <row r="69" spans="1:8" ht="14.25" customHeight="1" thickBot="1" thickTop="1">
      <c r="A69" s="139" t="s">
        <v>76</v>
      </c>
      <c r="B69" s="141" t="str">
        <f>B12</f>
        <v>3,2 DI-D</v>
      </c>
      <c r="C69" s="8" t="s">
        <v>1</v>
      </c>
      <c r="D69" s="121"/>
      <c r="E69" s="121"/>
      <c r="F69" s="121"/>
      <c r="G69" s="121"/>
      <c r="H69" s="37">
        <f>H21+G3</f>
        <v>20229.308</v>
      </c>
    </row>
    <row r="70" spans="1:8" ht="14.25" thickBot="1" thickTop="1">
      <c r="A70" s="139"/>
      <c r="B70" s="142"/>
      <c r="C70" s="9" t="s">
        <v>2</v>
      </c>
      <c r="D70" s="117"/>
      <c r="E70" s="117"/>
      <c r="F70" s="117"/>
      <c r="G70" s="117"/>
      <c r="H70" s="37">
        <f>H30+G4</f>
        <v>17654.852</v>
      </c>
    </row>
    <row r="71" spans="1:8" ht="14.25" thickBot="1" thickTop="1">
      <c r="A71" s="139"/>
      <c r="B71" s="177">
        <v>3</v>
      </c>
      <c r="C71" s="9" t="s">
        <v>1</v>
      </c>
      <c r="D71" s="83"/>
      <c r="E71" s="83"/>
      <c r="F71" s="83"/>
      <c r="G71" s="83"/>
      <c r="H71" s="37">
        <f>H40+G5</f>
        <v>15474.462000000001</v>
      </c>
    </row>
    <row r="72" spans="1:8" ht="14.25" thickBot="1" thickTop="1">
      <c r="A72" s="139"/>
      <c r="B72" s="178"/>
      <c r="C72" s="9" t="s">
        <v>2</v>
      </c>
      <c r="D72" s="83"/>
      <c r="E72" s="83"/>
      <c r="F72" s="83"/>
      <c r="G72" s="83"/>
      <c r="H72" s="37">
        <f>H49+G6</f>
        <v>13149.905999999999</v>
      </c>
    </row>
    <row r="73" spans="1:8" ht="14.25" thickBot="1" thickTop="1">
      <c r="A73" s="139"/>
      <c r="B73" s="142" t="str">
        <f>B50</f>
        <v>3,8 MIVEC</v>
      </c>
      <c r="C73" s="9" t="s">
        <v>1</v>
      </c>
      <c r="D73" s="117"/>
      <c r="E73" s="117"/>
      <c r="F73" s="117"/>
      <c r="G73" s="117"/>
      <c r="H73" s="37"/>
    </row>
    <row r="74" spans="1:8" ht="14.25" thickBot="1" thickTop="1">
      <c r="A74" s="140"/>
      <c r="B74" s="143"/>
      <c r="C74" s="10" t="s">
        <v>2</v>
      </c>
      <c r="D74" s="118"/>
      <c r="E74" s="118"/>
      <c r="F74" s="118"/>
      <c r="G74" s="118"/>
      <c r="H74" s="37">
        <f>H68+G8</f>
        <v>13149.905999999999</v>
      </c>
    </row>
    <row r="75" spans="1:8" ht="13.5" customHeight="1" thickBot="1" thickTop="1">
      <c r="A75" s="123" t="s">
        <v>77</v>
      </c>
      <c r="B75" s="125" t="str">
        <f>B69</f>
        <v>3,2 DI-D</v>
      </c>
      <c r="C75" s="11" t="s">
        <v>1</v>
      </c>
      <c r="D75" s="127"/>
      <c r="E75" s="127"/>
      <c r="F75" s="127"/>
      <c r="G75" s="127"/>
      <c r="H75" s="38">
        <f>H69+G9+G10</f>
        <v>25477.208000000002</v>
      </c>
    </row>
    <row r="76" spans="1:8" ht="14.25" thickBot="1" thickTop="1">
      <c r="A76" s="123"/>
      <c r="B76" s="126"/>
      <c r="C76" s="12" t="s">
        <v>2</v>
      </c>
      <c r="D76" s="128"/>
      <c r="E76" s="128"/>
      <c r="F76" s="128"/>
      <c r="G76" s="128"/>
      <c r="H76" s="38">
        <f>H70+G9+G10</f>
        <v>22902.752</v>
      </c>
    </row>
    <row r="77" spans="1:8" ht="14.25" thickBot="1" thickTop="1">
      <c r="A77" s="123"/>
      <c r="B77" s="131">
        <v>3</v>
      </c>
      <c r="C77" s="12" t="s">
        <v>1</v>
      </c>
      <c r="D77" s="128"/>
      <c r="E77" s="128"/>
      <c r="F77" s="128"/>
      <c r="G77" s="172"/>
      <c r="H77" s="38">
        <f>H71+G9+G10</f>
        <v>20722.362</v>
      </c>
    </row>
    <row r="78" spans="1:8" ht="14.25" thickBot="1" thickTop="1">
      <c r="A78" s="123"/>
      <c r="B78" s="132"/>
      <c r="C78" s="12" t="s">
        <v>2</v>
      </c>
      <c r="D78" s="128"/>
      <c r="E78" s="128"/>
      <c r="F78" s="128"/>
      <c r="G78" s="172"/>
      <c r="H78" s="38">
        <f>H72+G9+G10</f>
        <v>18397.806</v>
      </c>
    </row>
    <row r="79" spans="1:8" ht="14.25" thickBot="1" thickTop="1">
      <c r="A79" s="123"/>
      <c r="B79" s="126" t="str">
        <f>B73</f>
        <v>3,8 MIVEC</v>
      </c>
      <c r="C79" s="12" t="s">
        <v>1</v>
      </c>
      <c r="D79" s="128"/>
      <c r="E79" s="128"/>
      <c r="F79" s="128"/>
      <c r="G79" s="128"/>
      <c r="H79" s="38"/>
    </row>
    <row r="80" spans="1:8" ht="14.25" thickBot="1" thickTop="1">
      <c r="A80" s="124"/>
      <c r="B80" s="129"/>
      <c r="C80" s="13" t="s">
        <v>2</v>
      </c>
      <c r="D80" s="130"/>
      <c r="E80" s="130"/>
      <c r="F80" s="130"/>
      <c r="G80" s="130"/>
      <c r="H80" s="38">
        <f>H74+G9+G10</f>
        <v>18397.806</v>
      </c>
    </row>
    <row r="81" ht="13.5" thickTop="1"/>
  </sheetData>
  <sheetProtection/>
  <mergeCells count="55">
    <mergeCell ref="A1:C1"/>
    <mergeCell ref="D1:H1"/>
    <mergeCell ref="A2:C2"/>
    <mergeCell ref="B10:C10"/>
    <mergeCell ref="A3:A8"/>
    <mergeCell ref="B3:B4"/>
    <mergeCell ref="B7:B8"/>
    <mergeCell ref="G4:H4"/>
    <mergeCell ref="B5:B6"/>
    <mergeCell ref="A12:A68"/>
    <mergeCell ref="B12:B30"/>
    <mergeCell ref="C12:C21"/>
    <mergeCell ref="A9:A10"/>
    <mergeCell ref="B9:C9"/>
    <mergeCell ref="B31:B49"/>
    <mergeCell ref="C31:C40"/>
    <mergeCell ref="C41:C49"/>
    <mergeCell ref="B50:B68"/>
    <mergeCell ref="C22:C30"/>
    <mergeCell ref="D73:G73"/>
    <mergeCell ref="D74:G74"/>
    <mergeCell ref="C60:C68"/>
    <mergeCell ref="E68:G68"/>
    <mergeCell ref="G2:H2"/>
    <mergeCell ref="G3:H3"/>
    <mergeCell ref="E21:G21"/>
    <mergeCell ref="G10:H10"/>
    <mergeCell ref="G9:H9"/>
    <mergeCell ref="E30:G30"/>
    <mergeCell ref="A75:A80"/>
    <mergeCell ref="B75:B76"/>
    <mergeCell ref="B71:B72"/>
    <mergeCell ref="B77:B78"/>
    <mergeCell ref="D75:G75"/>
    <mergeCell ref="D76:G76"/>
    <mergeCell ref="B79:B80"/>
    <mergeCell ref="D79:G79"/>
    <mergeCell ref="D80:G80"/>
    <mergeCell ref="D77:G77"/>
    <mergeCell ref="A69:A74"/>
    <mergeCell ref="B69:B70"/>
    <mergeCell ref="D78:G78"/>
    <mergeCell ref="D69:G69"/>
    <mergeCell ref="D70:G70"/>
    <mergeCell ref="B73:B74"/>
    <mergeCell ref="C50:C59"/>
    <mergeCell ref="E59:G59"/>
    <mergeCell ref="E2:F2"/>
    <mergeCell ref="E3:F8"/>
    <mergeCell ref="E9:F9"/>
    <mergeCell ref="E10:F10"/>
    <mergeCell ref="G5:H5"/>
    <mergeCell ref="G6:H6"/>
    <mergeCell ref="G7:H7"/>
    <mergeCell ref="G8:H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20.375" style="4" customWidth="1"/>
    <col min="2" max="2" width="10.00390625" style="4" bestFit="1" customWidth="1"/>
    <col min="3" max="3" width="11.125" style="4" customWidth="1"/>
    <col min="4" max="4" width="20.125" style="55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4" customWidth="1"/>
  </cols>
  <sheetData>
    <row r="1" spans="1:8" ht="17.25" thickBot="1" thickTop="1">
      <c r="A1" s="218" t="str">
        <f>ТО15000!A1</f>
        <v>Pajero IV (BK)</v>
      </c>
      <c r="B1" s="219"/>
      <c r="C1" s="219"/>
      <c r="D1" s="220" t="s">
        <v>35</v>
      </c>
      <c r="E1" s="220"/>
      <c r="F1" s="220"/>
      <c r="G1" s="204"/>
      <c r="H1" s="221"/>
    </row>
    <row r="2" spans="1:8" ht="16.5" thickTop="1">
      <c r="A2" s="222"/>
      <c r="B2" s="191"/>
      <c r="C2" s="191"/>
      <c r="D2" s="49" t="s">
        <v>15</v>
      </c>
      <c r="E2" s="164" t="s">
        <v>74</v>
      </c>
      <c r="F2" s="165"/>
      <c r="G2" s="170" t="s">
        <v>72</v>
      </c>
      <c r="H2" s="171"/>
    </row>
    <row r="3" spans="1:21" ht="12.75">
      <c r="A3" s="123" t="s">
        <v>48</v>
      </c>
      <c r="B3" s="158" t="str">
        <f>ТО135000!B3</f>
        <v>3,2 DI-D</v>
      </c>
      <c r="C3" s="18" t="s">
        <v>1</v>
      </c>
      <c r="D3" s="50">
        <v>2.8</v>
      </c>
      <c r="E3" s="181">
        <f>ТО15000!E3</f>
        <v>2499</v>
      </c>
      <c r="F3" s="182"/>
      <c r="G3" s="160">
        <f>D3*E3</f>
        <v>6997.2</v>
      </c>
      <c r="H3" s="16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123"/>
      <c r="B4" s="158"/>
      <c r="C4" s="18" t="s">
        <v>2</v>
      </c>
      <c r="D4" s="50">
        <v>2.6</v>
      </c>
      <c r="E4" s="183"/>
      <c r="F4" s="184"/>
      <c r="G4" s="160">
        <f>D4*E3</f>
        <v>6497.400000000001</v>
      </c>
      <c r="H4" s="16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123"/>
      <c r="B5" s="131">
        <v>3</v>
      </c>
      <c r="C5" s="18" t="s">
        <v>1</v>
      </c>
      <c r="D5" s="50">
        <v>2.1</v>
      </c>
      <c r="E5" s="183"/>
      <c r="F5" s="184"/>
      <c r="G5" s="160">
        <f>D5*E3</f>
        <v>5247.900000000001</v>
      </c>
      <c r="H5" s="17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>
      <c r="A6" s="123"/>
      <c r="B6" s="132"/>
      <c r="C6" s="18" t="s">
        <v>2</v>
      </c>
      <c r="D6" s="50">
        <v>2.1</v>
      </c>
      <c r="E6" s="183"/>
      <c r="F6" s="184"/>
      <c r="G6" s="160">
        <f>D6*E3</f>
        <v>5247.900000000001</v>
      </c>
      <c r="H6" s="17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123"/>
      <c r="B7" s="158" t="str">
        <f>ТО135000!B7</f>
        <v>3,8 MIVEC</v>
      </c>
      <c r="C7" s="18" t="s">
        <v>1</v>
      </c>
      <c r="D7" s="50"/>
      <c r="E7" s="183"/>
      <c r="F7" s="184"/>
      <c r="G7" s="160"/>
      <c r="H7" s="16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3.5" thickBot="1">
      <c r="A8" s="124"/>
      <c r="B8" s="159"/>
      <c r="C8" s="19" t="s">
        <v>2</v>
      </c>
      <c r="D8" s="51">
        <v>2.1</v>
      </c>
      <c r="E8" s="185"/>
      <c r="F8" s="186"/>
      <c r="G8" s="162">
        <f>D8*E3</f>
        <v>5247.900000000001</v>
      </c>
      <c r="H8" s="16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3.5" customHeight="1" thickTop="1">
      <c r="A9" s="217" t="s">
        <v>14</v>
      </c>
      <c r="B9" s="203"/>
      <c r="C9" s="204"/>
      <c r="D9" s="17"/>
      <c r="E9" s="148"/>
      <c r="F9" s="149"/>
      <c r="G9" s="150"/>
      <c r="H9" s="15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3.5" thickBot="1">
      <c r="A10" s="124"/>
      <c r="B10" s="169" t="s">
        <v>12</v>
      </c>
      <c r="C10" s="108"/>
      <c r="D10" s="52">
        <f>ТО15000!D10</f>
        <v>0.5</v>
      </c>
      <c r="E10" s="108">
        <f>ТО15000!E10</f>
        <v>2499</v>
      </c>
      <c r="F10" s="109"/>
      <c r="G10" s="110">
        <f>D10*E10</f>
        <v>1249.5</v>
      </c>
      <c r="H10" s="1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4" t="str">
        <f>B3</f>
        <v>3,2 DI-D</v>
      </c>
      <c r="C12" s="114" t="s">
        <v>1</v>
      </c>
      <c r="D12" s="15" t="s">
        <v>4</v>
      </c>
      <c r="E12" s="16" t="s">
        <v>67</v>
      </c>
      <c r="F12" s="16">
        <v>9.3</v>
      </c>
      <c r="G12" s="78">
        <f>'[2]Масла и технические жидкости'!$C$4</f>
        <v>522</v>
      </c>
      <c r="H12" s="34">
        <f>F12*G12</f>
        <v>4854.6</v>
      </c>
    </row>
    <row r="13" spans="1:8" ht="12.75">
      <c r="A13" s="115"/>
      <c r="B13" s="115"/>
      <c r="C13" s="115"/>
      <c r="D13" s="15" t="s">
        <v>7</v>
      </c>
      <c r="E13" s="3" t="s">
        <v>63</v>
      </c>
      <c r="F13" s="3">
        <v>1</v>
      </c>
      <c r="G13" s="71">
        <f>'[2]Запчасти'!$C$155</f>
        <v>858</v>
      </c>
      <c r="H13" s="35">
        <f>F13*G13</f>
        <v>858</v>
      </c>
    </row>
    <row r="14" spans="1:8" ht="12.75">
      <c r="A14" s="115"/>
      <c r="B14" s="115"/>
      <c r="C14" s="115"/>
      <c r="D14" s="15" t="s">
        <v>8</v>
      </c>
      <c r="E14" s="3" t="s">
        <v>65</v>
      </c>
      <c r="F14" s="3">
        <v>1</v>
      </c>
      <c r="G14" s="71">
        <f>'[2]Запчасти'!$C$149</f>
        <v>1310</v>
      </c>
      <c r="H14" s="35">
        <f>F14*G14</f>
        <v>1310</v>
      </c>
    </row>
    <row r="15" spans="1:8" ht="12.75">
      <c r="A15" s="115"/>
      <c r="B15" s="115"/>
      <c r="C15" s="115"/>
      <c r="D15" s="17" t="s">
        <v>61</v>
      </c>
      <c r="E15" s="3" t="s">
        <v>66</v>
      </c>
      <c r="F15" s="3">
        <v>1</v>
      </c>
      <c r="G15" s="71">
        <f>'[2]Запчасти'!$C$157</f>
        <v>1782</v>
      </c>
      <c r="H15" s="35">
        <f aca="true" t="shared" si="0" ref="H15:H20">F15*G15</f>
        <v>1782</v>
      </c>
    </row>
    <row r="16" spans="1:8" ht="38.25" customHeight="1">
      <c r="A16" s="115"/>
      <c r="B16" s="115"/>
      <c r="C16" s="115"/>
      <c r="D16" s="15" t="s">
        <v>21</v>
      </c>
      <c r="E16" s="3" t="s">
        <v>68</v>
      </c>
      <c r="F16" s="3">
        <v>1</v>
      </c>
      <c r="G16" s="71">
        <f>'[2]Масла и технические жидкости'!$C$6</f>
        <v>275</v>
      </c>
      <c r="H16" s="35">
        <f t="shared" si="0"/>
        <v>275</v>
      </c>
    </row>
    <row r="17" spans="1:8" ht="12.75">
      <c r="A17" s="115"/>
      <c r="B17" s="115"/>
      <c r="C17" s="115"/>
      <c r="D17" s="15" t="s">
        <v>22</v>
      </c>
      <c r="E17" s="3" t="s">
        <v>64</v>
      </c>
      <c r="F17" s="3">
        <v>1</v>
      </c>
      <c r="G17" s="71">
        <f>'[2]Запчасти'!$C$156</f>
        <v>1993</v>
      </c>
      <c r="H17" s="35">
        <f t="shared" si="0"/>
        <v>1993</v>
      </c>
    </row>
    <row r="18" spans="1:8" ht="12.75">
      <c r="A18" s="115"/>
      <c r="B18" s="115"/>
      <c r="C18" s="115"/>
      <c r="D18" s="17"/>
      <c r="E18" s="3"/>
      <c r="F18" s="3"/>
      <c r="G18" s="73"/>
      <c r="H18" s="35">
        <f t="shared" si="0"/>
        <v>0</v>
      </c>
    </row>
    <row r="19" spans="1:8" ht="12.75">
      <c r="A19" s="115"/>
      <c r="B19" s="115"/>
      <c r="C19" s="115"/>
      <c r="D19" s="17"/>
      <c r="E19" s="3"/>
      <c r="F19" s="3"/>
      <c r="G19" s="73"/>
      <c r="H19" s="35">
        <f t="shared" si="0"/>
        <v>0</v>
      </c>
    </row>
    <row r="20" spans="1:8" ht="13.5" thickBot="1">
      <c r="A20" s="115"/>
      <c r="B20" s="115"/>
      <c r="C20" s="115"/>
      <c r="D20" s="17"/>
      <c r="E20" s="3"/>
      <c r="F20" s="3"/>
      <c r="G20" s="73"/>
      <c r="H20" s="35">
        <f t="shared" si="0"/>
        <v>0</v>
      </c>
    </row>
    <row r="21" spans="1:8" ht="14.25" thickBot="1" thickTop="1">
      <c r="A21" s="115"/>
      <c r="B21" s="115"/>
      <c r="C21" s="116"/>
      <c r="D21" s="53" t="s">
        <v>11</v>
      </c>
      <c r="E21" s="191"/>
      <c r="F21" s="191"/>
      <c r="G21" s="192"/>
      <c r="H21" s="36">
        <f>SUM(H12:H20)</f>
        <v>11072.6</v>
      </c>
    </row>
    <row r="22" spans="1:8" ht="13.5" thickTop="1">
      <c r="A22" s="115"/>
      <c r="B22" s="115"/>
      <c r="C22" s="114" t="s">
        <v>2</v>
      </c>
      <c r="D22" s="15" t="s">
        <v>4</v>
      </c>
      <c r="E22" s="16" t="s">
        <v>67</v>
      </c>
      <c r="F22" s="16">
        <v>9.3</v>
      </c>
      <c r="G22" s="78">
        <f>'[2]Масла и технические жидкости'!$C$4</f>
        <v>522</v>
      </c>
      <c r="H22" s="35">
        <f>F22*G22</f>
        <v>4854.6</v>
      </c>
    </row>
    <row r="23" spans="1:8" ht="12.75">
      <c r="A23" s="115"/>
      <c r="B23" s="115"/>
      <c r="C23" s="115"/>
      <c r="D23" s="15" t="s">
        <v>7</v>
      </c>
      <c r="E23" s="3" t="s">
        <v>63</v>
      </c>
      <c r="F23" s="3">
        <v>1</v>
      </c>
      <c r="G23" s="71">
        <f>'[2]Запчасти'!$C$155</f>
        <v>858</v>
      </c>
      <c r="H23" s="35">
        <f aca="true" t="shared" si="1" ref="H23:H30">F23*G23</f>
        <v>858</v>
      </c>
    </row>
    <row r="24" spans="1:8" ht="12.75">
      <c r="A24" s="115"/>
      <c r="B24" s="115"/>
      <c r="C24" s="115"/>
      <c r="D24" s="15" t="s">
        <v>8</v>
      </c>
      <c r="E24" s="3" t="s">
        <v>65</v>
      </c>
      <c r="F24" s="3">
        <v>1</v>
      </c>
      <c r="G24" s="71">
        <f>'[2]Запчасти'!$C$149</f>
        <v>1310</v>
      </c>
      <c r="H24" s="35">
        <f t="shared" si="1"/>
        <v>1310</v>
      </c>
    </row>
    <row r="25" spans="1:8" ht="12.75">
      <c r="A25" s="115"/>
      <c r="B25" s="115"/>
      <c r="C25" s="115"/>
      <c r="D25" s="17" t="s">
        <v>61</v>
      </c>
      <c r="E25" s="3" t="s">
        <v>66</v>
      </c>
      <c r="F25" s="3">
        <v>1</v>
      </c>
      <c r="G25" s="71">
        <f>'[2]Запчасти'!$C$157</f>
        <v>1782</v>
      </c>
      <c r="H25" s="35">
        <f t="shared" si="1"/>
        <v>1782</v>
      </c>
    </row>
    <row r="26" spans="1:8" ht="38.25">
      <c r="A26" s="115"/>
      <c r="B26" s="115"/>
      <c r="C26" s="115"/>
      <c r="D26" s="15" t="s">
        <v>69</v>
      </c>
      <c r="E26" s="3" t="s">
        <v>68</v>
      </c>
      <c r="F26" s="3">
        <v>1</v>
      </c>
      <c r="G26" s="71">
        <f>'[2]Масла и технические жидкости'!$C$6</f>
        <v>275</v>
      </c>
      <c r="H26" s="35">
        <f t="shared" si="1"/>
        <v>275</v>
      </c>
    </row>
    <row r="27" spans="1:8" ht="12.75">
      <c r="A27" s="115"/>
      <c r="B27" s="115"/>
      <c r="C27" s="115"/>
      <c r="D27" s="15" t="s">
        <v>22</v>
      </c>
      <c r="E27" s="3" t="s">
        <v>64</v>
      </c>
      <c r="F27" s="3">
        <v>1</v>
      </c>
      <c r="G27" s="71">
        <f>'[2]Запчасти'!$C$156</f>
        <v>1993</v>
      </c>
      <c r="H27" s="35">
        <f t="shared" si="1"/>
        <v>1993</v>
      </c>
    </row>
    <row r="28" spans="1:8" ht="12.75">
      <c r="A28" s="115"/>
      <c r="B28" s="115"/>
      <c r="C28" s="115"/>
      <c r="D28" s="17"/>
      <c r="E28" s="3"/>
      <c r="F28" s="3"/>
      <c r="G28" s="73"/>
      <c r="H28" s="35">
        <f t="shared" si="1"/>
        <v>0</v>
      </c>
    </row>
    <row r="29" spans="1:8" ht="12.75">
      <c r="A29" s="115"/>
      <c r="B29" s="115"/>
      <c r="C29" s="115"/>
      <c r="D29" s="17"/>
      <c r="E29" s="3"/>
      <c r="F29" s="3"/>
      <c r="G29" s="73"/>
      <c r="H29" s="35">
        <f t="shared" si="1"/>
        <v>0</v>
      </c>
    </row>
    <row r="30" spans="1:8" ht="13.5" thickBot="1">
      <c r="A30" s="115"/>
      <c r="B30" s="115"/>
      <c r="C30" s="115"/>
      <c r="D30" s="17"/>
      <c r="E30" s="3"/>
      <c r="F30" s="3"/>
      <c r="G30" s="73"/>
      <c r="H30" s="35">
        <f t="shared" si="1"/>
        <v>0</v>
      </c>
    </row>
    <row r="31" spans="1:8" ht="14.25" thickBot="1" thickTop="1">
      <c r="A31" s="115"/>
      <c r="B31" s="122"/>
      <c r="C31" s="116"/>
      <c r="D31" s="53" t="s">
        <v>11</v>
      </c>
      <c r="E31" s="191"/>
      <c r="F31" s="191"/>
      <c r="G31" s="192"/>
      <c r="H31" s="36">
        <f>SUM(H22:H30)</f>
        <v>11072.6</v>
      </c>
    </row>
    <row r="32" spans="1:8" ht="13.5" thickTop="1">
      <c r="A32" s="115"/>
      <c r="B32" s="214">
        <v>3</v>
      </c>
      <c r="C32" s="114" t="s">
        <v>1</v>
      </c>
      <c r="D32" s="92" t="s">
        <v>4</v>
      </c>
      <c r="E32" s="69" t="str">
        <f>'[2]Масла и технические жидкости'!$B$5</f>
        <v>Mobil-1 0W40</v>
      </c>
      <c r="F32" s="69">
        <v>4.9</v>
      </c>
      <c r="G32" s="78">
        <f>'[2]Масла и технические жидкости'!$C$5</f>
        <v>711.46</v>
      </c>
      <c r="H32" s="35">
        <f>F32*G32</f>
        <v>3486.1540000000005</v>
      </c>
    </row>
    <row r="33" spans="1:8" ht="12.75">
      <c r="A33" s="115"/>
      <c r="B33" s="215"/>
      <c r="C33" s="115"/>
      <c r="D33" s="70" t="s">
        <v>7</v>
      </c>
      <c r="E33" s="62" t="str">
        <f>'[2]Запчасти'!$B$148</f>
        <v>MD352626</v>
      </c>
      <c r="F33" s="62">
        <v>1</v>
      </c>
      <c r="G33" s="71">
        <f>'[2]Запчасти'!$C$148</f>
        <v>753</v>
      </c>
      <c r="H33" s="35">
        <f aca="true" t="shared" si="2" ref="H33:H40">F33*G33</f>
        <v>753</v>
      </c>
    </row>
    <row r="34" spans="1:8" ht="12.75">
      <c r="A34" s="115"/>
      <c r="B34" s="215"/>
      <c r="C34" s="115"/>
      <c r="D34" s="70" t="s">
        <v>8</v>
      </c>
      <c r="E34" s="62" t="str">
        <f>'[2]Запчасти'!$B$149</f>
        <v>7803A028</v>
      </c>
      <c r="F34" s="62">
        <v>1</v>
      </c>
      <c r="G34" s="71">
        <f>'[2]Запчасти'!$C$149</f>
        <v>1310</v>
      </c>
      <c r="H34" s="35">
        <f t="shared" si="2"/>
        <v>1310</v>
      </c>
    </row>
    <row r="35" spans="1:8" ht="39.75" customHeight="1">
      <c r="A35" s="115"/>
      <c r="B35" s="215"/>
      <c r="C35" s="115"/>
      <c r="D35" s="15" t="s">
        <v>21</v>
      </c>
      <c r="E35" s="62" t="str">
        <f>'[2]Масла и технические жидкости'!$B$6</f>
        <v>Mobil DOT4</v>
      </c>
      <c r="F35" s="62">
        <v>1</v>
      </c>
      <c r="G35" s="71">
        <f>'[2]Масла и технические жидкости'!$C$6</f>
        <v>275</v>
      </c>
      <c r="H35" s="35">
        <f t="shared" si="2"/>
        <v>275</v>
      </c>
    </row>
    <row r="36" spans="1:8" ht="12.75">
      <c r="A36" s="115"/>
      <c r="B36" s="215"/>
      <c r="C36" s="115"/>
      <c r="D36" s="70" t="s">
        <v>22</v>
      </c>
      <c r="E36" s="62" t="str">
        <f>'[2]Запчасти'!$B$150</f>
        <v>MR571476</v>
      </c>
      <c r="F36" s="62">
        <v>1</v>
      </c>
      <c r="G36" s="71">
        <f>'[2]Запчасти'!$C$150</f>
        <v>2159</v>
      </c>
      <c r="H36" s="35">
        <f t="shared" si="2"/>
        <v>2159</v>
      </c>
    </row>
    <row r="37" spans="1:8" ht="12.75">
      <c r="A37" s="115"/>
      <c r="B37" s="215"/>
      <c r="C37" s="115"/>
      <c r="D37" s="17"/>
      <c r="E37" s="3"/>
      <c r="F37" s="3"/>
      <c r="G37" s="3"/>
      <c r="H37" s="35">
        <f t="shared" si="2"/>
        <v>0</v>
      </c>
    </row>
    <row r="38" spans="1:8" ht="12.75">
      <c r="A38" s="115"/>
      <c r="B38" s="215"/>
      <c r="C38" s="115"/>
      <c r="D38" s="17"/>
      <c r="E38" s="3"/>
      <c r="F38" s="3"/>
      <c r="G38" s="3"/>
      <c r="H38" s="35">
        <f t="shared" si="2"/>
        <v>0</v>
      </c>
    </row>
    <row r="39" spans="1:8" ht="12.75">
      <c r="A39" s="115"/>
      <c r="B39" s="215"/>
      <c r="C39" s="115"/>
      <c r="D39" s="17"/>
      <c r="E39" s="3"/>
      <c r="F39" s="3"/>
      <c r="G39" s="3"/>
      <c r="H39" s="35">
        <f t="shared" si="2"/>
        <v>0</v>
      </c>
    </row>
    <row r="40" spans="1:8" ht="13.5" thickBot="1">
      <c r="A40" s="115"/>
      <c r="B40" s="215"/>
      <c r="C40" s="115"/>
      <c r="D40" s="17"/>
      <c r="E40" s="3"/>
      <c r="F40" s="3"/>
      <c r="G40" s="3"/>
      <c r="H40" s="35">
        <f t="shared" si="2"/>
        <v>0</v>
      </c>
    </row>
    <row r="41" spans="1:8" ht="14.25" thickBot="1" thickTop="1">
      <c r="A41" s="115"/>
      <c r="B41" s="215"/>
      <c r="C41" s="116"/>
      <c r="D41" s="53" t="s">
        <v>11</v>
      </c>
      <c r="E41" s="85"/>
      <c r="F41" s="85"/>
      <c r="G41" s="85"/>
      <c r="H41" s="36">
        <f>SUM(H32:H40)</f>
        <v>7983.154</v>
      </c>
    </row>
    <row r="42" spans="1:8" ht="13.5" thickTop="1">
      <c r="A42" s="115"/>
      <c r="B42" s="215"/>
      <c r="C42" s="114" t="s">
        <v>2</v>
      </c>
      <c r="D42" s="92" t="s">
        <v>4</v>
      </c>
      <c r="E42" s="69" t="str">
        <f>'[2]Масла и технические жидкости'!$B$5</f>
        <v>Mobil-1 0W40</v>
      </c>
      <c r="F42" s="69">
        <v>4.9</v>
      </c>
      <c r="G42" s="78">
        <f>'[2]Масла и технические жидкости'!$C$5</f>
        <v>711.46</v>
      </c>
      <c r="H42" s="35">
        <f>F42*G42</f>
        <v>3486.1540000000005</v>
      </c>
    </row>
    <row r="43" spans="1:8" ht="12.75">
      <c r="A43" s="115"/>
      <c r="B43" s="215"/>
      <c r="C43" s="115"/>
      <c r="D43" s="70" t="s">
        <v>7</v>
      </c>
      <c r="E43" s="62" t="str">
        <f>'[2]Запчасти'!$B$148</f>
        <v>MD352626</v>
      </c>
      <c r="F43" s="62">
        <v>1</v>
      </c>
      <c r="G43" s="71">
        <f>'[2]Запчасти'!$C$148</f>
        <v>753</v>
      </c>
      <c r="H43" s="35">
        <f aca="true" t="shared" si="3" ref="H43:H50">F43*G43</f>
        <v>753</v>
      </c>
    </row>
    <row r="44" spans="1:8" ht="12.75">
      <c r="A44" s="115"/>
      <c r="B44" s="215"/>
      <c r="C44" s="115"/>
      <c r="D44" s="70" t="s">
        <v>8</v>
      </c>
      <c r="E44" s="62" t="str">
        <f>'[2]Запчасти'!$B$149</f>
        <v>7803A028</v>
      </c>
      <c r="F44" s="62">
        <v>1</v>
      </c>
      <c r="G44" s="71">
        <f>'[2]Запчасти'!$C$149</f>
        <v>1310</v>
      </c>
      <c r="H44" s="35">
        <f t="shared" si="3"/>
        <v>1310</v>
      </c>
    </row>
    <row r="45" spans="1:8" ht="38.25">
      <c r="A45" s="115"/>
      <c r="B45" s="215"/>
      <c r="C45" s="115"/>
      <c r="D45" s="70" t="s">
        <v>69</v>
      </c>
      <c r="E45" s="62" t="str">
        <f>'[2]Масла и технические жидкости'!$B$6</f>
        <v>Mobil DOT4</v>
      </c>
      <c r="F45" s="62">
        <v>1</v>
      </c>
      <c r="G45" s="71">
        <f>'[2]Масла и технические жидкости'!$C$6</f>
        <v>275</v>
      </c>
      <c r="H45" s="35">
        <f t="shared" si="3"/>
        <v>275</v>
      </c>
    </row>
    <row r="46" spans="1:8" ht="12.75">
      <c r="A46" s="115"/>
      <c r="B46" s="215"/>
      <c r="C46" s="115"/>
      <c r="D46" s="70" t="s">
        <v>22</v>
      </c>
      <c r="E46" s="62" t="str">
        <f>'[2]Запчасти'!$B$150</f>
        <v>MR571476</v>
      </c>
      <c r="F46" s="62">
        <v>1</v>
      </c>
      <c r="G46" s="71">
        <f>'[2]Запчасти'!$C$150</f>
        <v>2159</v>
      </c>
      <c r="H46" s="35">
        <f t="shared" si="3"/>
        <v>2159</v>
      </c>
    </row>
    <row r="47" spans="1:8" ht="12.75">
      <c r="A47" s="115"/>
      <c r="B47" s="215"/>
      <c r="C47" s="115"/>
      <c r="D47" s="17"/>
      <c r="E47" s="3"/>
      <c r="F47" s="3"/>
      <c r="G47" s="3"/>
      <c r="H47" s="35">
        <f t="shared" si="3"/>
        <v>0</v>
      </c>
    </row>
    <row r="48" spans="1:8" ht="12.75">
      <c r="A48" s="115"/>
      <c r="B48" s="215"/>
      <c r="C48" s="115"/>
      <c r="D48" s="17"/>
      <c r="E48" s="3"/>
      <c r="F48" s="3"/>
      <c r="G48" s="3"/>
      <c r="H48" s="35">
        <f t="shared" si="3"/>
        <v>0</v>
      </c>
    </row>
    <row r="49" spans="1:8" ht="12.75">
      <c r="A49" s="115"/>
      <c r="B49" s="215"/>
      <c r="C49" s="115"/>
      <c r="D49" s="17"/>
      <c r="E49" s="3"/>
      <c r="F49" s="3"/>
      <c r="G49" s="3"/>
      <c r="H49" s="35">
        <f t="shared" si="3"/>
        <v>0</v>
      </c>
    </row>
    <row r="50" spans="1:8" ht="13.5" thickBot="1">
      <c r="A50" s="115"/>
      <c r="B50" s="215"/>
      <c r="C50" s="115"/>
      <c r="D50" s="17"/>
      <c r="E50" s="3"/>
      <c r="F50" s="3"/>
      <c r="G50" s="3"/>
      <c r="H50" s="35">
        <f t="shared" si="3"/>
        <v>0</v>
      </c>
    </row>
    <row r="51" spans="1:8" ht="14.25" thickBot="1" thickTop="1">
      <c r="A51" s="115"/>
      <c r="B51" s="216"/>
      <c r="C51" s="122"/>
      <c r="D51" s="53" t="s">
        <v>11</v>
      </c>
      <c r="E51" s="3"/>
      <c r="F51" s="3"/>
      <c r="G51" s="3"/>
      <c r="H51" s="36">
        <f>SUM(H42:H50)</f>
        <v>7983.154</v>
      </c>
    </row>
    <row r="52" spans="1:8" ht="13.5" thickTop="1">
      <c r="A52" s="115"/>
      <c r="B52" s="179" t="str">
        <f>B7</f>
        <v>3,8 MIVEC</v>
      </c>
      <c r="C52" s="114" t="s">
        <v>1</v>
      </c>
      <c r="D52" s="54"/>
      <c r="E52" s="16"/>
      <c r="F52" s="16"/>
      <c r="G52" s="79"/>
      <c r="H52" s="35">
        <f>F52*G52</f>
        <v>0</v>
      </c>
    </row>
    <row r="53" spans="1:8" ht="12.75">
      <c r="A53" s="115"/>
      <c r="B53" s="115"/>
      <c r="C53" s="115"/>
      <c r="D53" s="17"/>
      <c r="E53" s="3"/>
      <c r="F53" s="3"/>
      <c r="G53" s="73"/>
      <c r="H53" s="35">
        <f aca="true" t="shared" si="4" ref="H53:H60">F53*G53</f>
        <v>0</v>
      </c>
    </row>
    <row r="54" spans="1:8" ht="12.75">
      <c r="A54" s="115"/>
      <c r="B54" s="115"/>
      <c r="C54" s="115"/>
      <c r="D54" s="17"/>
      <c r="E54" s="3"/>
      <c r="F54" s="3"/>
      <c r="G54" s="73"/>
      <c r="H54" s="35">
        <f t="shared" si="4"/>
        <v>0</v>
      </c>
    </row>
    <row r="55" spans="1:8" ht="44.25" customHeight="1">
      <c r="A55" s="115"/>
      <c r="B55" s="115"/>
      <c r="C55" s="115"/>
      <c r="D55" s="17"/>
      <c r="E55" s="3"/>
      <c r="F55" s="3"/>
      <c r="G55" s="73"/>
      <c r="H55" s="35">
        <f t="shared" si="4"/>
        <v>0</v>
      </c>
    </row>
    <row r="56" spans="1:8" ht="12.75">
      <c r="A56" s="115"/>
      <c r="B56" s="115"/>
      <c r="C56" s="115"/>
      <c r="D56" s="17"/>
      <c r="E56" s="3"/>
      <c r="F56" s="3"/>
      <c r="G56" s="73"/>
      <c r="H56" s="35">
        <f t="shared" si="4"/>
        <v>0</v>
      </c>
    </row>
    <row r="57" spans="1:8" ht="12.75">
      <c r="A57" s="115"/>
      <c r="B57" s="115"/>
      <c r="C57" s="115"/>
      <c r="D57" s="17"/>
      <c r="E57" s="3"/>
      <c r="F57" s="3"/>
      <c r="G57" s="73"/>
      <c r="H57" s="35">
        <f t="shared" si="4"/>
        <v>0</v>
      </c>
    </row>
    <row r="58" spans="1:8" ht="12.75">
      <c r="A58" s="115"/>
      <c r="B58" s="115"/>
      <c r="C58" s="115"/>
      <c r="D58" s="17"/>
      <c r="E58" s="3"/>
      <c r="F58" s="3"/>
      <c r="G58" s="73"/>
      <c r="H58" s="35">
        <f t="shared" si="4"/>
        <v>0</v>
      </c>
    </row>
    <row r="59" spans="1:8" ht="12.75">
      <c r="A59" s="115"/>
      <c r="B59" s="115"/>
      <c r="C59" s="115"/>
      <c r="D59" s="17"/>
      <c r="E59" s="3"/>
      <c r="F59" s="3"/>
      <c r="G59" s="73"/>
      <c r="H59" s="35">
        <f t="shared" si="4"/>
        <v>0</v>
      </c>
    </row>
    <row r="60" spans="1:8" ht="13.5" thickBot="1">
      <c r="A60" s="115"/>
      <c r="B60" s="115"/>
      <c r="C60" s="115"/>
      <c r="D60" s="17"/>
      <c r="E60" s="3"/>
      <c r="F60" s="3"/>
      <c r="G60" s="73"/>
      <c r="H60" s="35">
        <f t="shared" si="4"/>
        <v>0</v>
      </c>
    </row>
    <row r="61" spans="1:8" ht="14.25" thickBot="1" thickTop="1">
      <c r="A61" s="115"/>
      <c r="B61" s="115"/>
      <c r="C61" s="116"/>
      <c r="D61" s="53" t="s">
        <v>11</v>
      </c>
      <c r="E61" s="191"/>
      <c r="F61" s="191"/>
      <c r="G61" s="192"/>
      <c r="H61" s="36">
        <f>SUM(H52:H60)</f>
        <v>0</v>
      </c>
    </row>
    <row r="62" spans="1:8" ht="13.5" thickTop="1">
      <c r="A62" s="115"/>
      <c r="B62" s="115"/>
      <c r="C62" s="114" t="s">
        <v>2</v>
      </c>
      <c r="D62" s="54" t="s">
        <v>4</v>
      </c>
      <c r="E62" s="16" t="str">
        <f>ТО15000!E67</f>
        <v>Mobil-1 0W40</v>
      </c>
      <c r="F62" s="16">
        <f>ТО15000!F67</f>
        <v>4.9</v>
      </c>
      <c r="G62" s="79">
        <f>ТО15000!G67</f>
        <v>711.46</v>
      </c>
      <c r="H62" s="35">
        <f>F62*G62</f>
        <v>3486.1540000000005</v>
      </c>
    </row>
    <row r="63" spans="1:8" ht="12.75">
      <c r="A63" s="115"/>
      <c r="B63" s="115"/>
      <c r="C63" s="115"/>
      <c r="D63" s="17" t="s">
        <v>7</v>
      </c>
      <c r="E63" s="3" t="str">
        <f>ТО15000!E68</f>
        <v>MD352626</v>
      </c>
      <c r="F63" s="3">
        <f>ТО15000!F68</f>
        <v>1</v>
      </c>
      <c r="G63" s="73">
        <f>ТО15000!G68</f>
        <v>753</v>
      </c>
      <c r="H63" s="35">
        <f aca="true" t="shared" si="5" ref="H63:H70">F63*G63</f>
        <v>753</v>
      </c>
    </row>
    <row r="64" spans="1:8" ht="12.75">
      <c r="A64" s="115"/>
      <c r="B64" s="115"/>
      <c r="C64" s="115"/>
      <c r="D64" s="17" t="s">
        <v>8</v>
      </c>
      <c r="E64" s="3" t="str">
        <f>ТО15000!E69</f>
        <v>7803A028</v>
      </c>
      <c r="F64" s="3">
        <f>ТО15000!F69</f>
        <v>1</v>
      </c>
      <c r="G64" s="73">
        <f>ТО15000!G69</f>
        <v>1310</v>
      </c>
      <c r="H64" s="35">
        <f t="shared" si="5"/>
        <v>1310</v>
      </c>
    </row>
    <row r="65" spans="1:8" ht="38.25">
      <c r="A65" s="115"/>
      <c r="B65" s="115"/>
      <c r="C65" s="115"/>
      <c r="D65" s="17" t="s">
        <v>69</v>
      </c>
      <c r="E65" s="3" t="str">
        <f>ТО30000!E65</f>
        <v>Mobil DOT4</v>
      </c>
      <c r="F65" s="3">
        <f>ТО30000!F65</f>
        <v>1</v>
      </c>
      <c r="G65" s="73">
        <f>ТО30000!G65</f>
        <v>275</v>
      </c>
      <c r="H65" s="35">
        <f t="shared" si="5"/>
        <v>275</v>
      </c>
    </row>
    <row r="66" spans="1:8" ht="12.75">
      <c r="A66" s="115"/>
      <c r="B66" s="115"/>
      <c r="C66" s="115"/>
      <c r="D66" s="17" t="s">
        <v>22</v>
      </c>
      <c r="E66" s="3" t="str">
        <f>ТО30000!E66</f>
        <v>MR571476</v>
      </c>
      <c r="F66" s="3">
        <f>ТО30000!F66</f>
        <v>1</v>
      </c>
      <c r="G66" s="73">
        <f>ТО30000!G66</f>
        <v>2159</v>
      </c>
      <c r="H66" s="35">
        <f t="shared" si="5"/>
        <v>2159</v>
      </c>
    </row>
    <row r="67" spans="1:8" ht="12.75">
      <c r="A67" s="115"/>
      <c r="B67" s="115"/>
      <c r="C67" s="115"/>
      <c r="D67" s="17"/>
      <c r="E67" s="3"/>
      <c r="F67" s="3"/>
      <c r="G67" s="73"/>
      <c r="H67" s="35">
        <f t="shared" si="5"/>
        <v>0</v>
      </c>
    </row>
    <row r="68" spans="1:8" ht="12.75">
      <c r="A68" s="115"/>
      <c r="B68" s="115"/>
      <c r="C68" s="115"/>
      <c r="D68" s="17"/>
      <c r="E68" s="3"/>
      <c r="F68" s="3"/>
      <c r="G68" s="73"/>
      <c r="H68" s="35">
        <f t="shared" si="5"/>
        <v>0</v>
      </c>
    </row>
    <row r="69" spans="1:8" ht="12.75">
      <c r="A69" s="115"/>
      <c r="B69" s="115"/>
      <c r="C69" s="115"/>
      <c r="D69" s="17"/>
      <c r="E69" s="3"/>
      <c r="F69" s="3"/>
      <c r="G69" s="73"/>
      <c r="H69" s="35">
        <f t="shared" si="5"/>
        <v>0</v>
      </c>
    </row>
    <row r="70" spans="1:8" ht="13.5" thickBot="1">
      <c r="A70" s="115"/>
      <c r="B70" s="115"/>
      <c r="C70" s="115"/>
      <c r="D70" s="17"/>
      <c r="E70" s="3"/>
      <c r="F70" s="3"/>
      <c r="G70" s="73"/>
      <c r="H70" s="35">
        <f t="shared" si="5"/>
        <v>0</v>
      </c>
    </row>
    <row r="71" spans="1:8" ht="14.25" thickBot="1" thickTop="1">
      <c r="A71" s="122"/>
      <c r="B71" s="122"/>
      <c r="C71" s="122"/>
      <c r="D71" s="52" t="s">
        <v>11</v>
      </c>
      <c r="E71" s="108"/>
      <c r="F71" s="108"/>
      <c r="G71" s="134"/>
      <c r="H71" s="36">
        <f>SUM(H62:H70)</f>
        <v>7983.154</v>
      </c>
    </row>
    <row r="72" spans="1:8" ht="14.25" customHeight="1" thickBot="1" thickTop="1">
      <c r="A72" s="139" t="s">
        <v>76</v>
      </c>
      <c r="B72" s="205" t="str">
        <f>B12</f>
        <v>3,2 DI-D</v>
      </c>
      <c r="C72" s="20" t="s">
        <v>1</v>
      </c>
      <c r="D72" s="211"/>
      <c r="E72" s="211"/>
      <c r="F72" s="211"/>
      <c r="G72" s="211"/>
      <c r="H72" s="37">
        <f>H21+G3</f>
        <v>18069.8</v>
      </c>
    </row>
    <row r="73" spans="1:8" ht="14.25" thickBot="1" thickTop="1">
      <c r="A73" s="139"/>
      <c r="B73" s="206"/>
      <c r="C73" s="21" t="s">
        <v>2</v>
      </c>
      <c r="D73" s="212"/>
      <c r="E73" s="212"/>
      <c r="F73" s="212"/>
      <c r="G73" s="212"/>
      <c r="H73" s="37">
        <f>H31+G4</f>
        <v>17570</v>
      </c>
    </row>
    <row r="74" spans="1:8" ht="14.25" thickBot="1" thickTop="1">
      <c r="A74" s="139"/>
      <c r="B74" s="177">
        <v>3</v>
      </c>
      <c r="C74" s="21" t="s">
        <v>1</v>
      </c>
      <c r="D74" s="86"/>
      <c r="E74" s="86"/>
      <c r="F74" s="86"/>
      <c r="G74" s="86"/>
      <c r="H74" s="37">
        <f>H41+G5</f>
        <v>13231.054</v>
      </c>
    </row>
    <row r="75" spans="1:8" ht="14.25" thickBot="1" thickTop="1">
      <c r="A75" s="139"/>
      <c r="B75" s="178"/>
      <c r="C75" s="21" t="s">
        <v>2</v>
      </c>
      <c r="D75" s="86"/>
      <c r="E75" s="86"/>
      <c r="F75" s="86"/>
      <c r="G75" s="86"/>
      <c r="H75" s="37">
        <f>H51+G6</f>
        <v>13231.054</v>
      </c>
    </row>
    <row r="76" spans="1:8" ht="14.25" thickBot="1" thickTop="1">
      <c r="A76" s="139"/>
      <c r="B76" s="142" t="str">
        <f>B52</f>
        <v>3,8 MIVEC</v>
      </c>
      <c r="C76" s="21" t="s">
        <v>1</v>
      </c>
      <c r="D76" s="212"/>
      <c r="E76" s="212"/>
      <c r="F76" s="212"/>
      <c r="G76" s="212"/>
      <c r="H76" s="37"/>
    </row>
    <row r="77" spans="1:8" ht="14.25" thickBot="1" thickTop="1">
      <c r="A77" s="140"/>
      <c r="B77" s="143"/>
      <c r="C77" s="22" t="s">
        <v>2</v>
      </c>
      <c r="D77" s="213"/>
      <c r="E77" s="213"/>
      <c r="F77" s="213"/>
      <c r="G77" s="213"/>
      <c r="H77" s="37">
        <f>H71+G8</f>
        <v>13231.054</v>
      </c>
    </row>
    <row r="78" spans="1:8" ht="13.5" customHeight="1" thickBot="1" thickTop="1">
      <c r="A78" s="123" t="s">
        <v>77</v>
      </c>
      <c r="B78" s="125" t="str">
        <f>B72</f>
        <v>3,2 DI-D</v>
      </c>
      <c r="C78" s="23" t="s">
        <v>1</v>
      </c>
      <c r="D78" s="207"/>
      <c r="E78" s="207"/>
      <c r="F78" s="207"/>
      <c r="G78" s="207"/>
      <c r="H78" s="38">
        <f>H72+G10</f>
        <v>19319.3</v>
      </c>
    </row>
    <row r="79" spans="1:8" ht="14.25" thickBot="1" thickTop="1">
      <c r="A79" s="123"/>
      <c r="B79" s="126"/>
      <c r="C79" s="24" t="s">
        <v>2</v>
      </c>
      <c r="D79" s="208"/>
      <c r="E79" s="208"/>
      <c r="F79" s="208"/>
      <c r="G79" s="208"/>
      <c r="H79" s="38">
        <f>H73+G10</f>
        <v>18819.5</v>
      </c>
    </row>
    <row r="80" spans="1:8" ht="14.25" thickBot="1" thickTop="1">
      <c r="A80" s="123"/>
      <c r="B80" s="131">
        <v>3</v>
      </c>
      <c r="C80" s="24" t="s">
        <v>1</v>
      </c>
      <c r="D80" s="208"/>
      <c r="E80" s="208"/>
      <c r="F80" s="208"/>
      <c r="G80" s="210"/>
      <c r="H80" s="38">
        <f>H74+G10</f>
        <v>14480.554</v>
      </c>
    </row>
    <row r="81" spans="1:8" ht="14.25" thickBot="1" thickTop="1">
      <c r="A81" s="123"/>
      <c r="B81" s="132"/>
      <c r="C81" s="24" t="s">
        <v>2</v>
      </c>
      <c r="D81" s="208"/>
      <c r="E81" s="208"/>
      <c r="F81" s="208"/>
      <c r="G81" s="210"/>
      <c r="H81" s="38">
        <f>H75+G10</f>
        <v>14480.554</v>
      </c>
    </row>
    <row r="82" spans="1:8" ht="14.25" thickBot="1" thickTop="1">
      <c r="A82" s="123"/>
      <c r="B82" s="126" t="str">
        <f>B76</f>
        <v>3,8 MIVEC</v>
      </c>
      <c r="C82" s="24" t="s">
        <v>1</v>
      </c>
      <c r="D82" s="208"/>
      <c r="E82" s="208"/>
      <c r="F82" s="208"/>
      <c r="G82" s="208"/>
      <c r="H82" s="38"/>
    </row>
    <row r="83" spans="1:8" ht="14.25" thickBot="1" thickTop="1">
      <c r="A83" s="124"/>
      <c r="B83" s="129"/>
      <c r="C83" s="25" t="s">
        <v>2</v>
      </c>
      <c r="D83" s="209"/>
      <c r="E83" s="209"/>
      <c r="F83" s="209"/>
      <c r="G83" s="209"/>
      <c r="H83" s="38">
        <f>H77+G10</f>
        <v>14480.554</v>
      </c>
    </row>
    <row r="84" ht="13.5" thickTop="1"/>
  </sheetData>
  <sheetProtection/>
  <mergeCells count="55">
    <mergeCell ref="E2:F2"/>
    <mergeCell ref="A9:A10"/>
    <mergeCell ref="A1:C1"/>
    <mergeCell ref="D1:H1"/>
    <mergeCell ref="A2:C2"/>
    <mergeCell ref="A3:A8"/>
    <mergeCell ref="B3:B4"/>
    <mergeCell ref="B7:B8"/>
    <mergeCell ref="G5:H5"/>
    <mergeCell ref="G6:H6"/>
    <mergeCell ref="G2:H2"/>
    <mergeCell ref="G3:H3"/>
    <mergeCell ref="G4:H4"/>
    <mergeCell ref="G7:H7"/>
    <mergeCell ref="G8:H8"/>
    <mergeCell ref="G9:H9"/>
    <mergeCell ref="E61:G61"/>
    <mergeCell ref="E71:G71"/>
    <mergeCell ref="D72:G72"/>
    <mergeCell ref="D73:G73"/>
    <mergeCell ref="B76:B77"/>
    <mergeCell ref="D76:G76"/>
    <mergeCell ref="D77:G77"/>
    <mergeCell ref="C52:C61"/>
    <mergeCell ref="C62:C71"/>
    <mergeCell ref="A12:A71"/>
    <mergeCell ref="B12:B31"/>
    <mergeCell ref="C12:C21"/>
    <mergeCell ref="C22:C31"/>
    <mergeCell ref="B52:B71"/>
    <mergeCell ref="B32:B51"/>
    <mergeCell ref="C32:C41"/>
    <mergeCell ref="C42:C51"/>
    <mergeCell ref="D78:G78"/>
    <mergeCell ref="D79:G79"/>
    <mergeCell ref="B82:B83"/>
    <mergeCell ref="D82:G82"/>
    <mergeCell ref="D83:G83"/>
    <mergeCell ref="D80:G80"/>
    <mergeCell ref="D81:G81"/>
    <mergeCell ref="A72:A77"/>
    <mergeCell ref="B72:B73"/>
    <mergeCell ref="A78:A83"/>
    <mergeCell ref="B78:B79"/>
    <mergeCell ref="B74:B75"/>
    <mergeCell ref="B80:B81"/>
    <mergeCell ref="B5:B6"/>
    <mergeCell ref="E21:G21"/>
    <mergeCell ref="E31:G31"/>
    <mergeCell ref="B9:C9"/>
    <mergeCell ref="B10:C10"/>
    <mergeCell ref="E9:F9"/>
    <mergeCell ref="E10:F10"/>
    <mergeCell ref="G10:H10"/>
    <mergeCell ref="E3:F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1.125" style="1" customWidth="1"/>
    <col min="4" max="4" width="18.753906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87" t="str">
        <f>ТО15000!A1</f>
        <v>Pajero IV (BK)</v>
      </c>
      <c r="B1" s="188"/>
      <c r="C1" s="188"/>
      <c r="D1" s="152" t="s">
        <v>36</v>
      </c>
      <c r="E1" s="152"/>
      <c r="F1" s="152"/>
      <c r="G1" s="153"/>
      <c r="H1" s="154"/>
    </row>
    <row r="2" spans="1:8" ht="16.5" thickTop="1">
      <c r="A2" s="155"/>
      <c r="B2" s="112"/>
      <c r="C2" s="112"/>
      <c r="D2" s="41" t="s">
        <v>15</v>
      </c>
      <c r="E2" s="164" t="s">
        <v>74</v>
      </c>
      <c r="F2" s="165"/>
      <c r="G2" s="170" t="s">
        <v>72</v>
      </c>
      <c r="H2" s="171"/>
    </row>
    <row r="3" spans="1:21" ht="12.75">
      <c r="A3" s="123" t="s">
        <v>48</v>
      </c>
      <c r="B3" s="158" t="str">
        <f>ТО150000!B3</f>
        <v>3,2 DI-D</v>
      </c>
      <c r="C3" s="6" t="s">
        <v>1</v>
      </c>
      <c r="D3" s="42">
        <v>1.9</v>
      </c>
      <c r="E3" s="181">
        <f>'[1]Лист1'!$B$5</f>
        <v>2499</v>
      </c>
      <c r="F3" s="182"/>
      <c r="G3" s="160">
        <f>D3*E3</f>
        <v>4748.099999999999</v>
      </c>
      <c r="H3" s="16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23"/>
      <c r="B4" s="158"/>
      <c r="C4" s="6" t="s">
        <v>2</v>
      </c>
      <c r="D4" s="42">
        <v>1.9</v>
      </c>
      <c r="E4" s="183"/>
      <c r="F4" s="184"/>
      <c r="G4" s="160">
        <f>D4*E3</f>
        <v>4748.099999999999</v>
      </c>
      <c r="H4" s="16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23"/>
      <c r="B5" s="131"/>
      <c r="C5" s="6" t="s">
        <v>1</v>
      </c>
      <c r="D5" s="42">
        <v>1.6</v>
      </c>
      <c r="E5" s="183"/>
      <c r="F5" s="184"/>
      <c r="G5" s="160">
        <f>D5*E3</f>
        <v>3998.4</v>
      </c>
      <c r="H5" s="16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23"/>
      <c r="B6" s="132"/>
      <c r="C6" s="6" t="s">
        <v>2</v>
      </c>
      <c r="D6" s="42">
        <v>1.6</v>
      </c>
      <c r="E6" s="183"/>
      <c r="F6" s="184"/>
      <c r="G6" s="160">
        <f>D6*E3</f>
        <v>3998.4</v>
      </c>
      <c r="H6" s="1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23"/>
      <c r="B7" s="158" t="str">
        <f>ТО150000!B7</f>
        <v>3,8 MIVEC</v>
      </c>
      <c r="C7" s="6" t="s">
        <v>1</v>
      </c>
      <c r="D7" s="42"/>
      <c r="E7" s="183"/>
      <c r="F7" s="184"/>
      <c r="G7" s="160"/>
      <c r="H7" s="16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24"/>
      <c r="B8" s="159"/>
      <c r="C8" s="7" t="s">
        <v>2</v>
      </c>
      <c r="D8" s="43">
        <v>1.6</v>
      </c>
      <c r="E8" s="185"/>
      <c r="F8" s="186"/>
      <c r="G8" s="162">
        <f>D8*E3</f>
        <v>3998.4</v>
      </c>
      <c r="H8" s="16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66" t="s">
        <v>14</v>
      </c>
      <c r="B9" s="168" t="s">
        <v>13</v>
      </c>
      <c r="C9" s="153"/>
      <c r="D9" s="15">
        <f>ТО15000!D9</f>
        <v>1.6</v>
      </c>
      <c r="E9" s="148">
        <f>'[1]Лист1'!$B$5</f>
        <v>2499</v>
      </c>
      <c r="F9" s="149"/>
      <c r="G9" s="150">
        <f>D9*E9</f>
        <v>3998.4</v>
      </c>
      <c r="H9" s="15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67"/>
      <c r="B10" s="169" t="s">
        <v>12</v>
      </c>
      <c r="C10" s="108"/>
      <c r="D10" s="44">
        <f>ТО15000!D10</f>
        <v>0.5</v>
      </c>
      <c r="E10" s="108">
        <f>'[1]Лист1'!$B$5</f>
        <v>2499</v>
      </c>
      <c r="F10" s="109"/>
      <c r="G10" s="110">
        <f>D10*E10</f>
        <v>1249.5</v>
      </c>
      <c r="H10" s="1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5" t="str">
        <f>B3</f>
        <v>3,2 DI-D</v>
      </c>
      <c r="C12" s="114" t="s">
        <v>1</v>
      </c>
      <c r="D12" s="15" t="s">
        <v>4</v>
      </c>
      <c r="E12" s="16" t="s">
        <v>67</v>
      </c>
      <c r="F12" s="16">
        <v>9.3</v>
      </c>
      <c r="G12" s="78">
        <f>'[2]Масла и технические жидкости'!$C$4</f>
        <v>522</v>
      </c>
      <c r="H12" s="34">
        <f>F12*G12</f>
        <v>4854.6</v>
      </c>
    </row>
    <row r="13" spans="1:8" ht="12.75">
      <c r="A13" s="144"/>
      <c r="B13" s="135"/>
      <c r="C13" s="115"/>
      <c r="D13" s="15" t="s">
        <v>7</v>
      </c>
      <c r="E13" s="3" t="s">
        <v>63</v>
      </c>
      <c r="F13" s="3">
        <v>1</v>
      </c>
      <c r="G13" s="71">
        <f>'[2]Запчасти'!$C$155</f>
        <v>858</v>
      </c>
      <c r="H13" s="35">
        <f>F13*G13</f>
        <v>858</v>
      </c>
    </row>
    <row r="14" spans="1:8" ht="12.75">
      <c r="A14" s="144"/>
      <c r="B14" s="135"/>
      <c r="C14" s="115"/>
      <c r="D14" s="15" t="s">
        <v>8</v>
      </c>
      <c r="E14" s="3" t="s">
        <v>65</v>
      </c>
      <c r="F14" s="3">
        <v>1</v>
      </c>
      <c r="G14" s="71">
        <f>'[2]Запчасти'!$C$149</f>
        <v>1310</v>
      </c>
      <c r="H14" s="35">
        <f>F14*G14</f>
        <v>1310</v>
      </c>
    </row>
    <row r="15" spans="1:8" ht="12.75">
      <c r="A15" s="144"/>
      <c r="B15" s="135"/>
      <c r="C15" s="115"/>
      <c r="D15" s="17" t="s">
        <v>61</v>
      </c>
      <c r="E15" s="3" t="s">
        <v>66</v>
      </c>
      <c r="F15" s="3">
        <v>1</v>
      </c>
      <c r="G15" s="71">
        <f>'[2]Запчасти'!$C$157</f>
        <v>1782</v>
      </c>
      <c r="H15" s="35">
        <f aca="true" t="shared" si="0" ref="H15:H21">F15*G15</f>
        <v>1782</v>
      </c>
    </row>
    <row r="16" spans="1:8" ht="15" customHeight="1">
      <c r="A16" s="144"/>
      <c r="B16" s="135"/>
      <c r="C16" s="115"/>
      <c r="D16" s="15"/>
      <c r="E16" s="3"/>
      <c r="F16" s="3"/>
      <c r="G16" s="73"/>
      <c r="H16" s="35">
        <f t="shared" si="0"/>
        <v>0</v>
      </c>
    </row>
    <row r="17" spans="1:8" ht="12.75">
      <c r="A17" s="144"/>
      <c r="B17" s="135"/>
      <c r="C17" s="115"/>
      <c r="D17" s="15"/>
      <c r="E17" s="3"/>
      <c r="F17" s="3"/>
      <c r="G17" s="73"/>
      <c r="H17" s="35">
        <f t="shared" si="0"/>
        <v>0</v>
      </c>
    </row>
    <row r="18" spans="1:8" ht="12.75">
      <c r="A18" s="144"/>
      <c r="B18" s="135"/>
      <c r="C18" s="115"/>
      <c r="D18" s="15"/>
      <c r="E18" s="3"/>
      <c r="F18" s="3"/>
      <c r="G18" s="73"/>
      <c r="H18" s="35">
        <f t="shared" si="0"/>
        <v>0</v>
      </c>
    </row>
    <row r="19" spans="1:8" ht="12.75">
      <c r="A19" s="144"/>
      <c r="B19" s="135"/>
      <c r="C19" s="115"/>
      <c r="D19" s="15"/>
      <c r="E19" s="3"/>
      <c r="F19" s="3"/>
      <c r="G19" s="73"/>
      <c r="H19" s="35">
        <f t="shared" si="0"/>
        <v>0</v>
      </c>
    </row>
    <row r="20" spans="1:8" ht="12.75">
      <c r="A20" s="144"/>
      <c r="B20" s="135"/>
      <c r="C20" s="115"/>
      <c r="D20" s="15"/>
      <c r="E20" s="3"/>
      <c r="F20" s="3"/>
      <c r="G20" s="73"/>
      <c r="H20" s="35">
        <f t="shared" si="0"/>
        <v>0</v>
      </c>
    </row>
    <row r="21" spans="1:8" ht="13.5" thickBot="1">
      <c r="A21" s="144"/>
      <c r="B21" s="135"/>
      <c r="C21" s="115"/>
      <c r="D21" s="15"/>
      <c r="E21" s="3"/>
      <c r="F21" s="3"/>
      <c r="G21" s="73"/>
      <c r="H21" s="35">
        <f t="shared" si="0"/>
        <v>0</v>
      </c>
    </row>
    <row r="22" spans="1:8" ht="14.25" thickBot="1" thickTop="1">
      <c r="A22" s="144"/>
      <c r="B22" s="135"/>
      <c r="C22" s="116"/>
      <c r="D22" s="46" t="s">
        <v>11</v>
      </c>
      <c r="E22" s="223"/>
      <c r="F22" s="223"/>
      <c r="G22" s="224"/>
      <c r="H22" s="36">
        <f>SUM(H12:H21)</f>
        <v>8804.6</v>
      </c>
    </row>
    <row r="23" spans="1:8" ht="13.5" thickTop="1">
      <c r="A23" s="144"/>
      <c r="B23" s="135"/>
      <c r="C23" s="115" t="s">
        <v>2</v>
      </c>
      <c r="D23" s="15" t="s">
        <v>4</v>
      </c>
      <c r="E23" s="69" t="s">
        <v>67</v>
      </c>
      <c r="F23" s="69">
        <v>9.3</v>
      </c>
      <c r="G23" s="78">
        <f>'[2]Масла и технические жидкости'!$C$4</f>
        <v>522</v>
      </c>
      <c r="H23" s="35">
        <f>F23*G23</f>
        <v>4854.6</v>
      </c>
    </row>
    <row r="24" spans="1:8" ht="12.75">
      <c r="A24" s="144"/>
      <c r="B24" s="135"/>
      <c r="C24" s="115"/>
      <c r="D24" s="15" t="s">
        <v>7</v>
      </c>
      <c r="E24" s="62" t="s">
        <v>63</v>
      </c>
      <c r="F24" s="62">
        <v>1</v>
      </c>
      <c r="G24" s="71">
        <f>'[2]Запчасти'!$C$155</f>
        <v>858</v>
      </c>
      <c r="H24" s="35">
        <f aca="true" t="shared" si="1" ref="H24:H32">F24*G24</f>
        <v>858</v>
      </c>
    </row>
    <row r="25" spans="1:8" ht="12.75">
      <c r="A25" s="144"/>
      <c r="B25" s="135"/>
      <c r="C25" s="115"/>
      <c r="D25" s="15" t="s">
        <v>8</v>
      </c>
      <c r="E25" s="62" t="s">
        <v>65</v>
      </c>
      <c r="F25" s="62">
        <v>1</v>
      </c>
      <c r="G25" s="71">
        <f>'[2]Запчасти'!$C$149</f>
        <v>1310</v>
      </c>
      <c r="H25" s="35">
        <f t="shared" si="1"/>
        <v>1310</v>
      </c>
    </row>
    <row r="26" spans="1:8" ht="12.75">
      <c r="A26" s="144"/>
      <c r="B26" s="135"/>
      <c r="C26" s="115"/>
      <c r="D26" s="17" t="s">
        <v>61</v>
      </c>
      <c r="E26" s="62" t="s">
        <v>66</v>
      </c>
      <c r="F26" s="62">
        <v>1</v>
      </c>
      <c r="G26" s="71">
        <f>'[2]Запчасти'!$C$157</f>
        <v>1782</v>
      </c>
      <c r="H26" s="35">
        <f t="shared" si="1"/>
        <v>1782</v>
      </c>
    </row>
    <row r="27" spans="1:8" ht="12.75">
      <c r="A27" s="144"/>
      <c r="B27" s="135"/>
      <c r="C27" s="115"/>
      <c r="D27" s="15"/>
      <c r="E27" s="3"/>
      <c r="F27" s="3"/>
      <c r="G27" s="73"/>
      <c r="H27" s="35">
        <f t="shared" si="1"/>
        <v>0</v>
      </c>
    </row>
    <row r="28" spans="1:8" ht="12.75">
      <c r="A28" s="144"/>
      <c r="B28" s="135"/>
      <c r="C28" s="115"/>
      <c r="D28" s="15"/>
      <c r="E28" s="3"/>
      <c r="F28" s="3"/>
      <c r="G28" s="73"/>
      <c r="H28" s="35">
        <f t="shared" si="1"/>
        <v>0</v>
      </c>
    </row>
    <row r="29" spans="1:8" ht="12.75">
      <c r="A29" s="144"/>
      <c r="B29" s="135"/>
      <c r="C29" s="115"/>
      <c r="D29" s="15"/>
      <c r="E29" s="3"/>
      <c r="F29" s="3"/>
      <c r="G29" s="73"/>
      <c r="H29" s="35">
        <f t="shared" si="1"/>
        <v>0</v>
      </c>
    </row>
    <row r="30" spans="1:8" ht="12.75">
      <c r="A30" s="144"/>
      <c r="B30" s="135"/>
      <c r="C30" s="115"/>
      <c r="D30" s="15"/>
      <c r="E30" s="3"/>
      <c r="F30" s="3"/>
      <c r="G30" s="73"/>
      <c r="H30" s="35">
        <f t="shared" si="1"/>
        <v>0</v>
      </c>
    </row>
    <row r="31" spans="1:8" ht="12.75">
      <c r="A31" s="144"/>
      <c r="B31" s="135"/>
      <c r="C31" s="115"/>
      <c r="D31" s="15"/>
      <c r="E31" s="3"/>
      <c r="F31" s="3"/>
      <c r="G31" s="73"/>
      <c r="H31" s="35">
        <f t="shared" si="1"/>
        <v>0</v>
      </c>
    </row>
    <row r="32" spans="1:8" ht="13.5" thickBot="1">
      <c r="A32" s="144"/>
      <c r="B32" s="135"/>
      <c r="C32" s="115"/>
      <c r="D32" s="15"/>
      <c r="E32" s="3"/>
      <c r="F32" s="3"/>
      <c r="G32" s="73"/>
      <c r="H32" s="35">
        <f t="shared" si="1"/>
        <v>0</v>
      </c>
    </row>
    <row r="33" spans="1:8" ht="14.25" thickBot="1" thickTop="1">
      <c r="A33" s="144"/>
      <c r="B33" s="136"/>
      <c r="C33" s="115"/>
      <c r="D33" s="46" t="s">
        <v>11</v>
      </c>
      <c r="E33" s="191"/>
      <c r="F33" s="191"/>
      <c r="G33" s="192"/>
      <c r="H33" s="36">
        <f>SUM(H23:H32)</f>
        <v>8804.6</v>
      </c>
    </row>
    <row r="34" spans="1:8" ht="13.5" thickTop="1">
      <c r="A34" s="144"/>
      <c r="B34" s="201">
        <v>3</v>
      </c>
      <c r="C34" s="114" t="s">
        <v>1</v>
      </c>
      <c r="D34" s="15" t="s">
        <v>4</v>
      </c>
      <c r="E34" s="16" t="s">
        <v>73</v>
      </c>
      <c r="F34" s="2">
        <v>4.9</v>
      </c>
      <c r="G34" s="2">
        <f>'[2]Масла и технические жидкости'!$C$5</f>
        <v>711.46</v>
      </c>
      <c r="H34" s="35">
        <f>F34*G34</f>
        <v>3486.1540000000005</v>
      </c>
    </row>
    <row r="35" spans="1:8" ht="12.75">
      <c r="A35" s="144"/>
      <c r="B35" s="201"/>
      <c r="C35" s="115"/>
      <c r="D35" s="15" t="s">
        <v>7</v>
      </c>
      <c r="E35" s="2" t="str">
        <f>'[2]Запчасти'!$B$148</f>
        <v>MD352626</v>
      </c>
      <c r="F35" s="2">
        <v>1</v>
      </c>
      <c r="G35" s="68">
        <f>'[2]Запчасти'!$C$148</f>
        <v>753</v>
      </c>
      <c r="H35" s="35">
        <f aca="true" t="shared" si="2" ref="H35:H43">F35*G35</f>
        <v>753</v>
      </c>
    </row>
    <row r="36" spans="1:8" ht="12.75">
      <c r="A36" s="144"/>
      <c r="B36" s="201"/>
      <c r="C36" s="115"/>
      <c r="D36" s="15" t="s">
        <v>8</v>
      </c>
      <c r="E36" s="2" t="str">
        <f>'[2]Запчасти'!$B$149</f>
        <v>7803A028</v>
      </c>
      <c r="F36" s="2">
        <v>1</v>
      </c>
      <c r="G36" s="68">
        <f>'[2]Запчасти'!$C$149</f>
        <v>1310</v>
      </c>
      <c r="H36" s="35">
        <f t="shared" si="2"/>
        <v>1310</v>
      </c>
    </row>
    <row r="37" spans="1:8" ht="12.75">
      <c r="A37" s="144"/>
      <c r="B37" s="201"/>
      <c r="C37" s="115"/>
      <c r="D37" s="15"/>
      <c r="E37" s="3"/>
      <c r="F37" s="3"/>
      <c r="G37" s="3"/>
      <c r="H37" s="35">
        <f t="shared" si="2"/>
        <v>0</v>
      </c>
    </row>
    <row r="38" spans="1:8" ht="12.75">
      <c r="A38" s="144"/>
      <c r="B38" s="201"/>
      <c r="C38" s="115"/>
      <c r="D38" s="15"/>
      <c r="E38" s="3"/>
      <c r="F38" s="3"/>
      <c r="G38" s="3"/>
      <c r="H38" s="35">
        <f t="shared" si="2"/>
        <v>0</v>
      </c>
    </row>
    <row r="39" spans="1:8" ht="12.75">
      <c r="A39" s="144"/>
      <c r="B39" s="201"/>
      <c r="C39" s="115"/>
      <c r="D39" s="15"/>
      <c r="E39" s="3"/>
      <c r="F39" s="3"/>
      <c r="G39" s="3"/>
      <c r="H39" s="35">
        <f t="shared" si="2"/>
        <v>0</v>
      </c>
    </row>
    <row r="40" spans="1:8" ht="12.75">
      <c r="A40" s="144"/>
      <c r="B40" s="201"/>
      <c r="C40" s="115"/>
      <c r="D40" s="15"/>
      <c r="E40" s="3"/>
      <c r="F40" s="3"/>
      <c r="G40" s="3"/>
      <c r="H40" s="35">
        <f t="shared" si="2"/>
        <v>0</v>
      </c>
    </row>
    <row r="41" spans="1:8" ht="12.75">
      <c r="A41" s="144"/>
      <c r="B41" s="201"/>
      <c r="C41" s="115"/>
      <c r="D41" s="15"/>
      <c r="E41" s="3"/>
      <c r="F41" s="3"/>
      <c r="G41" s="3"/>
      <c r="H41" s="35">
        <f t="shared" si="2"/>
        <v>0</v>
      </c>
    </row>
    <row r="42" spans="1:8" ht="12.75">
      <c r="A42" s="144"/>
      <c r="B42" s="201"/>
      <c r="C42" s="115"/>
      <c r="D42" s="15"/>
      <c r="E42" s="3"/>
      <c r="F42" s="3"/>
      <c r="G42" s="3"/>
      <c r="H42" s="35">
        <f t="shared" si="2"/>
        <v>0</v>
      </c>
    </row>
    <row r="43" spans="1:8" ht="13.5" thickBot="1">
      <c r="A43" s="144"/>
      <c r="B43" s="201"/>
      <c r="C43" s="115"/>
      <c r="D43" s="15"/>
      <c r="E43" s="3"/>
      <c r="F43" s="3"/>
      <c r="G43" s="3"/>
      <c r="H43" s="35">
        <f t="shared" si="2"/>
        <v>0</v>
      </c>
    </row>
    <row r="44" spans="1:8" ht="14.25" thickBot="1" thickTop="1">
      <c r="A44" s="144"/>
      <c r="B44" s="201"/>
      <c r="C44" s="116"/>
      <c r="D44" s="46" t="s">
        <v>11</v>
      </c>
      <c r="E44" s="85"/>
      <c r="F44" s="85"/>
      <c r="G44" s="85"/>
      <c r="H44" s="36">
        <f>SUM(H34:H43)</f>
        <v>5549.154</v>
      </c>
    </row>
    <row r="45" spans="1:8" ht="13.5" thickTop="1">
      <c r="A45" s="144"/>
      <c r="B45" s="201"/>
      <c r="C45" s="115" t="s">
        <v>2</v>
      </c>
      <c r="D45" s="15" t="s">
        <v>4</v>
      </c>
      <c r="E45" s="16" t="s">
        <v>73</v>
      </c>
      <c r="F45" s="2">
        <v>4.9</v>
      </c>
      <c r="G45" s="2">
        <f>'[2]Масла и технические жидкости'!$C$5</f>
        <v>711.46</v>
      </c>
      <c r="H45" s="35">
        <f>F45*G45</f>
        <v>3486.1540000000005</v>
      </c>
    </row>
    <row r="46" spans="1:8" ht="12.75">
      <c r="A46" s="144"/>
      <c r="B46" s="201"/>
      <c r="C46" s="115"/>
      <c r="D46" s="15" t="s">
        <v>7</v>
      </c>
      <c r="E46" s="2" t="str">
        <f>'[2]Запчасти'!$B$148</f>
        <v>MD352626</v>
      </c>
      <c r="F46" s="2">
        <v>1</v>
      </c>
      <c r="G46" s="68">
        <f>'[2]Запчасти'!$C$148</f>
        <v>753</v>
      </c>
      <c r="H46" s="35">
        <f aca="true" t="shared" si="3" ref="H46:H54">F46*G46</f>
        <v>753</v>
      </c>
    </row>
    <row r="47" spans="1:8" ht="12.75">
      <c r="A47" s="144"/>
      <c r="B47" s="201"/>
      <c r="C47" s="115"/>
      <c r="D47" s="15" t="s">
        <v>8</v>
      </c>
      <c r="E47" s="2" t="str">
        <f>'[2]Запчасти'!$B$149</f>
        <v>7803A028</v>
      </c>
      <c r="F47" s="2">
        <v>1</v>
      </c>
      <c r="G47" s="68">
        <f>'[2]Запчасти'!$C$149</f>
        <v>1310</v>
      </c>
      <c r="H47" s="35">
        <f t="shared" si="3"/>
        <v>1310</v>
      </c>
    </row>
    <row r="48" spans="1:8" ht="12.75">
      <c r="A48" s="144"/>
      <c r="B48" s="201"/>
      <c r="C48" s="115"/>
      <c r="D48" s="15"/>
      <c r="E48" s="3"/>
      <c r="F48" s="3"/>
      <c r="G48" s="3"/>
      <c r="H48" s="35">
        <f t="shared" si="3"/>
        <v>0</v>
      </c>
    </row>
    <row r="49" spans="1:8" ht="12.75">
      <c r="A49" s="144"/>
      <c r="B49" s="201"/>
      <c r="C49" s="115"/>
      <c r="D49" s="15"/>
      <c r="E49" s="3"/>
      <c r="F49" s="3"/>
      <c r="G49" s="3"/>
      <c r="H49" s="35">
        <f t="shared" si="3"/>
        <v>0</v>
      </c>
    </row>
    <row r="50" spans="1:8" ht="12.75">
      <c r="A50" s="144"/>
      <c r="B50" s="201"/>
      <c r="C50" s="115"/>
      <c r="D50" s="15"/>
      <c r="E50" s="3"/>
      <c r="F50" s="3"/>
      <c r="G50" s="3"/>
      <c r="H50" s="35">
        <f t="shared" si="3"/>
        <v>0</v>
      </c>
    </row>
    <row r="51" spans="1:8" ht="12.75">
      <c r="A51" s="144"/>
      <c r="B51" s="201"/>
      <c r="C51" s="115"/>
      <c r="D51" s="15"/>
      <c r="E51" s="3"/>
      <c r="F51" s="3"/>
      <c r="G51" s="3"/>
      <c r="H51" s="35">
        <f t="shared" si="3"/>
        <v>0</v>
      </c>
    </row>
    <row r="52" spans="1:8" ht="12.75">
      <c r="A52" s="144"/>
      <c r="B52" s="201"/>
      <c r="C52" s="115"/>
      <c r="D52" s="15"/>
      <c r="E52" s="3"/>
      <c r="F52" s="3"/>
      <c r="G52" s="3"/>
      <c r="H52" s="35">
        <f t="shared" si="3"/>
        <v>0</v>
      </c>
    </row>
    <row r="53" spans="1:8" ht="12.75">
      <c r="A53" s="144"/>
      <c r="B53" s="201"/>
      <c r="C53" s="115"/>
      <c r="D53" s="15"/>
      <c r="E53" s="3"/>
      <c r="F53" s="3"/>
      <c r="G53" s="3"/>
      <c r="H53" s="35">
        <f t="shared" si="3"/>
        <v>0</v>
      </c>
    </row>
    <row r="54" spans="1:8" ht="13.5" thickBot="1">
      <c r="A54" s="144"/>
      <c r="B54" s="201"/>
      <c r="C54" s="115"/>
      <c r="D54" s="15"/>
      <c r="E54" s="3"/>
      <c r="F54" s="3"/>
      <c r="G54" s="3"/>
      <c r="H54" s="35">
        <f t="shared" si="3"/>
        <v>0</v>
      </c>
    </row>
    <row r="55" spans="1:8" ht="14.25" thickBot="1" thickTop="1">
      <c r="A55" s="144"/>
      <c r="B55" s="202"/>
      <c r="C55" s="122"/>
      <c r="D55" s="46" t="s">
        <v>11</v>
      </c>
      <c r="E55" s="3"/>
      <c r="F55" s="3"/>
      <c r="G55" s="3"/>
      <c r="H55" s="36">
        <f>SUM(H45:H54)</f>
        <v>5549.154</v>
      </c>
    </row>
    <row r="56" spans="1:8" ht="13.5" thickTop="1">
      <c r="A56" s="144"/>
      <c r="B56" s="133" t="str">
        <f>B7</f>
        <v>3,8 MIVEC</v>
      </c>
      <c r="C56" s="114" t="s">
        <v>1</v>
      </c>
      <c r="D56" s="47"/>
      <c r="E56" s="16"/>
      <c r="F56" s="16"/>
      <c r="G56" s="79"/>
      <c r="H56" s="35">
        <f>F56*G56</f>
        <v>0</v>
      </c>
    </row>
    <row r="57" spans="1:8" ht="12.75">
      <c r="A57" s="144"/>
      <c r="B57" s="133"/>
      <c r="C57" s="115"/>
      <c r="D57" s="15"/>
      <c r="E57" s="3"/>
      <c r="F57" s="3"/>
      <c r="G57" s="73"/>
      <c r="H57" s="35">
        <f aca="true" t="shared" si="4" ref="H57:H65">F57*G57</f>
        <v>0</v>
      </c>
    </row>
    <row r="58" spans="1:8" ht="12.75">
      <c r="A58" s="144"/>
      <c r="B58" s="133"/>
      <c r="C58" s="115"/>
      <c r="D58" s="15"/>
      <c r="E58" s="3"/>
      <c r="F58" s="3"/>
      <c r="G58" s="73"/>
      <c r="H58" s="35">
        <f t="shared" si="4"/>
        <v>0</v>
      </c>
    </row>
    <row r="59" spans="1:8" ht="12.75">
      <c r="A59" s="144"/>
      <c r="B59" s="133"/>
      <c r="C59" s="115"/>
      <c r="D59" s="15"/>
      <c r="E59" s="3"/>
      <c r="F59" s="3"/>
      <c r="G59" s="73"/>
      <c r="H59" s="35">
        <f t="shared" si="4"/>
        <v>0</v>
      </c>
    </row>
    <row r="60" spans="1:8" ht="12.75">
      <c r="A60" s="144"/>
      <c r="B60" s="133"/>
      <c r="C60" s="115"/>
      <c r="D60" s="15"/>
      <c r="E60" s="3"/>
      <c r="F60" s="3"/>
      <c r="G60" s="73"/>
      <c r="H60" s="35">
        <f t="shared" si="4"/>
        <v>0</v>
      </c>
    </row>
    <row r="61" spans="1:8" ht="12.75">
      <c r="A61" s="144"/>
      <c r="B61" s="133"/>
      <c r="C61" s="115"/>
      <c r="D61" s="15"/>
      <c r="E61" s="3"/>
      <c r="F61" s="3"/>
      <c r="G61" s="73"/>
      <c r="H61" s="35">
        <f t="shared" si="4"/>
        <v>0</v>
      </c>
    </row>
    <row r="62" spans="1:8" ht="12.75">
      <c r="A62" s="144"/>
      <c r="B62" s="133"/>
      <c r="C62" s="115"/>
      <c r="D62" s="15"/>
      <c r="E62" s="3"/>
      <c r="F62" s="3"/>
      <c r="G62" s="73"/>
      <c r="H62" s="35">
        <f t="shared" si="4"/>
        <v>0</v>
      </c>
    </row>
    <row r="63" spans="1:8" ht="12.75">
      <c r="A63" s="144"/>
      <c r="B63" s="133"/>
      <c r="C63" s="115"/>
      <c r="D63" s="15"/>
      <c r="E63" s="3"/>
      <c r="F63" s="3"/>
      <c r="G63" s="73"/>
      <c r="H63" s="35">
        <f t="shared" si="4"/>
        <v>0</v>
      </c>
    </row>
    <row r="64" spans="1:8" ht="12.75">
      <c r="A64" s="144"/>
      <c r="B64" s="133"/>
      <c r="C64" s="115"/>
      <c r="D64" s="15"/>
      <c r="E64" s="3"/>
      <c r="F64" s="3"/>
      <c r="G64" s="73"/>
      <c r="H64" s="35">
        <f t="shared" si="4"/>
        <v>0</v>
      </c>
    </row>
    <row r="65" spans="1:8" ht="13.5" thickBot="1">
      <c r="A65" s="144"/>
      <c r="B65" s="133"/>
      <c r="C65" s="115"/>
      <c r="D65" s="15"/>
      <c r="E65" s="3"/>
      <c r="F65" s="3"/>
      <c r="G65" s="73"/>
      <c r="H65" s="35">
        <f t="shared" si="4"/>
        <v>0</v>
      </c>
    </row>
    <row r="66" spans="1:8" ht="14.25" thickBot="1" thickTop="1">
      <c r="A66" s="144"/>
      <c r="B66" s="133"/>
      <c r="C66" s="116"/>
      <c r="D66" s="46" t="s">
        <v>11</v>
      </c>
      <c r="E66" s="191"/>
      <c r="F66" s="191"/>
      <c r="G66" s="192"/>
      <c r="H66" s="36">
        <f>SUM(H56:H65)</f>
        <v>0</v>
      </c>
    </row>
    <row r="67" spans="1:8" ht="13.5" thickTop="1">
      <c r="A67" s="144"/>
      <c r="B67" s="133"/>
      <c r="C67" s="115" t="s">
        <v>2</v>
      </c>
      <c r="D67" s="47" t="s">
        <v>4</v>
      </c>
      <c r="E67" s="16" t="str">
        <f>ТО15000!E67</f>
        <v>Mobil-1 0W40</v>
      </c>
      <c r="F67" s="16">
        <f>ТО15000!F67</f>
        <v>4.9</v>
      </c>
      <c r="G67" s="79">
        <f>ТО15000!G67</f>
        <v>711.46</v>
      </c>
      <c r="H67" s="35">
        <f>F67*G67</f>
        <v>3486.1540000000005</v>
      </c>
    </row>
    <row r="68" spans="1:8" ht="12.75">
      <c r="A68" s="144"/>
      <c r="B68" s="133"/>
      <c r="C68" s="115"/>
      <c r="D68" s="15" t="s">
        <v>7</v>
      </c>
      <c r="E68" s="3" t="str">
        <f>ТО15000!E68</f>
        <v>MD352626</v>
      </c>
      <c r="F68" s="3">
        <f>ТО15000!F68</f>
        <v>1</v>
      </c>
      <c r="G68" s="73">
        <f>ТО15000!G68</f>
        <v>753</v>
      </c>
      <c r="H68" s="35">
        <f aca="true" t="shared" si="5" ref="H68:H76">F68*G68</f>
        <v>753</v>
      </c>
    </row>
    <row r="69" spans="1:8" ht="12.75">
      <c r="A69" s="144"/>
      <c r="B69" s="133"/>
      <c r="C69" s="115"/>
      <c r="D69" s="15" t="s">
        <v>8</v>
      </c>
      <c r="E69" s="3" t="str">
        <f>ТО15000!E69</f>
        <v>7803A028</v>
      </c>
      <c r="F69" s="3">
        <f>ТО15000!F69</f>
        <v>1</v>
      </c>
      <c r="G69" s="73">
        <f>ТО15000!G69</f>
        <v>1310</v>
      </c>
      <c r="H69" s="35">
        <f t="shared" si="5"/>
        <v>1310</v>
      </c>
    </row>
    <row r="70" spans="1:8" ht="12.75">
      <c r="A70" s="144"/>
      <c r="B70" s="133"/>
      <c r="C70" s="115"/>
      <c r="D70" s="15"/>
      <c r="E70" s="3"/>
      <c r="F70" s="3"/>
      <c r="G70" s="73"/>
      <c r="H70" s="35">
        <f t="shared" si="5"/>
        <v>0</v>
      </c>
    </row>
    <row r="71" spans="1:8" ht="12.75">
      <c r="A71" s="144"/>
      <c r="B71" s="133"/>
      <c r="C71" s="115"/>
      <c r="D71" s="15"/>
      <c r="E71" s="3"/>
      <c r="F71" s="3"/>
      <c r="G71" s="73"/>
      <c r="H71" s="35">
        <f t="shared" si="5"/>
        <v>0</v>
      </c>
    </row>
    <row r="72" spans="1:8" ht="12.75">
      <c r="A72" s="144"/>
      <c r="B72" s="133"/>
      <c r="C72" s="115"/>
      <c r="D72" s="15"/>
      <c r="E72" s="3"/>
      <c r="F72" s="3"/>
      <c r="G72" s="73"/>
      <c r="H72" s="35">
        <f t="shared" si="5"/>
        <v>0</v>
      </c>
    </row>
    <row r="73" spans="1:8" ht="12.75">
      <c r="A73" s="144"/>
      <c r="B73" s="133"/>
      <c r="C73" s="115"/>
      <c r="D73" s="15"/>
      <c r="E73" s="3"/>
      <c r="F73" s="3"/>
      <c r="G73" s="73"/>
      <c r="H73" s="35">
        <f t="shared" si="5"/>
        <v>0</v>
      </c>
    </row>
    <row r="74" spans="1:8" ht="12.75">
      <c r="A74" s="135"/>
      <c r="B74" s="133"/>
      <c r="C74" s="115"/>
      <c r="D74" s="15"/>
      <c r="E74" s="3"/>
      <c r="F74" s="3"/>
      <c r="G74" s="73"/>
      <c r="H74" s="35">
        <f t="shared" si="5"/>
        <v>0</v>
      </c>
    </row>
    <row r="75" spans="1:8" ht="12.75">
      <c r="A75" s="135"/>
      <c r="B75" s="133"/>
      <c r="C75" s="115"/>
      <c r="D75" s="15"/>
      <c r="E75" s="3"/>
      <c r="F75" s="3"/>
      <c r="G75" s="73"/>
      <c r="H75" s="35">
        <f t="shared" si="5"/>
        <v>0</v>
      </c>
    </row>
    <row r="76" spans="1:8" ht="13.5" thickBot="1">
      <c r="A76" s="135"/>
      <c r="B76" s="133"/>
      <c r="C76" s="115"/>
      <c r="D76" s="15"/>
      <c r="E76" s="3"/>
      <c r="F76" s="3"/>
      <c r="G76" s="73"/>
      <c r="H76" s="35">
        <f t="shared" si="5"/>
        <v>0</v>
      </c>
    </row>
    <row r="77" spans="1:8" ht="14.25" thickBot="1" thickTop="1">
      <c r="A77" s="136"/>
      <c r="B77" s="134"/>
      <c r="C77" s="122"/>
      <c r="D77" s="44" t="s">
        <v>11</v>
      </c>
      <c r="E77" s="108"/>
      <c r="F77" s="108"/>
      <c r="G77" s="134"/>
      <c r="H77" s="36">
        <f>SUM(H67:H76)</f>
        <v>5549.154</v>
      </c>
    </row>
    <row r="78" spans="1:8" ht="14.25" customHeight="1" thickBot="1" thickTop="1">
      <c r="A78" s="139" t="s">
        <v>76</v>
      </c>
      <c r="B78" s="141" t="str">
        <f>B12</f>
        <v>3,2 DI-D</v>
      </c>
      <c r="C78" s="8" t="s">
        <v>1</v>
      </c>
      <c r="D78" s="121"/>
      <c r="E78" s="121"/>
      <c r="F78" s="121"/>
      <c r="G78" s="121"/>
      <c r="H78" s="37">
        <f>H22+G3</f>
        <v>13552.7</v>
      </c>
    </row>
    <row r="79" spans="1:8" ht="14.25" thickBot="1" thickTop="1">
      <c r="A79" s="139"/>
      <c r="B79" s="142"/>
      <c r="C79" s="9" t="s">
        <v>2</v>
      </c>
      <c r="D79" s="117"/>
      <c r="E79" s="117"/>
      <c r="F79" s="117"/>
      <c r="G79" s="117"/>
      <c r="H79" s="37">
        <f>H33+G4</f>
        <v>13552.7</v>
      </c>
    </row>
    <row r="80" spans="1:8" ht="14.25" thickBot="1" thickTop="1">
      <c r="A80" s="139"/>
      <c r="B80" s="177">
        <v>3</v>
      </c>
      <c r="C80" s="9" t="s">
        <v>1</v>
      </c>
      <c r="D80" s="83"/>
      <c r="E80" s="83"/>
      <c r="F80" s="83"/>
      <c r="G80" s="83"/>
      <c r="H80" s="37">
        <f>H44+G5</f>
        <v>9547.554</v>
      </c>
    </row>
    <row r="81" spans="1:8" ht="14.25" thickBot="1" thickTop="1">
      <c r="A81" s="139"/>
      <c r="B81" s="178"/>
      <c r="C81" s="9" t="s">
        <v>2</v>
      </c>
      <c r="D81" s="83"/>
      <c r="E81" s="83"/>
      <c r="F81" s="83"/>
      <c r="G81" s="83"/>
      <c r="H81" s="37">
        <f>H55+G6</f>
        <v>9547.554</v>
      </c>
    </row>
    <row r="82" spans="1:8" ht="14.25" thickBot="1" thickTop="1">
      <c r="A82" s="139"/>
      <c r="B82" s="142" t="str">
        <f>B56</f>
        <v>3,8 MIVEC</v>
      </c>
      <c r="C82" s="9" t="s">
        <v>1</v>
      </c>
      <c r="D82" s="117"/>
      <c r="E82" s="117"/>
      <c r="F82" s="117"/>
      <c r="G82" s="117"/>
      <c r="H82" s="37"/>
    </row>
    <row r="83" spans="1:8" ht="14.25" thickBot="1" thickTop="1">
      <c r="A83" s="140"/>
      <c r="B83" s="143"/>
      <c r="C83" s="10" t="s">
        <v>2</v>
      </c>
      <c r="D83" s="118"/>
      <c r="E83" s="118"/>
      <c r="F83" s="118"/>
      <c r="G83" s="118"/>
      <c r="H83" s="37">
        <f>H77+G8</f>
        <v>9547.554</v>
      </c>
    </row>
    <row r="84" spans="1:8" ht="13.5" customHeight="1" thickBot="1" thickTop="1">
      <c r="A84" s="123" t="s">
        <v>77</v>
      </c>
      <c r="B84" s="125" t="str">
        <f>B78</f>
        <v>3,2 DI-D</v>
      </c>
      <c r="C84" s="11" t="s">
        <v>1</v>
      </c>
      <c r="D84" s="127"/>
      <c r="E84" s="127"/>
      <c r="F84" s="127"/>
      <c r="G84" s="127"/>
      <c r="H84" s="38">
        <f>H78+G9+G10</f>
        <v>18800.600000000002</v>
      </c>
    </row>
    <row r="85" spans="1:8" ht="14.25" thickBot="1" thickTop="1">
      <c r="A85" s="123"/>
      <c r="B85" s="126"/>
      <c r="C85" s="12" t="s">
        <v>2</v>
      </c>
      <c r="D85" s="128"/>
      <c r="E85" s="128"/>
      <c r="F85" s="128"/>
      <c r="G85" s="128"/>
      <c r="H85" s="38">
        <f>H79+G9+G10</f>
        <v>18800.600000000002</v>
      </c>
    </row>
    <row r="86" spans="1:8" ht="14.25" thickBot="1" thickTop="1">
      <c r="A86" s="123"/>
      <c r="B86" s="131">
        <v>3</v>
      </c>
      <c r="C86" s="12" t="s">
        <v>1</v>
      </c>
      <c r="D86" s="128"/>
      <c r="E86" s="128"/>
      <c r="F86" s="128"/>
      <c r="G86" s="172"/>
      <c r="H86" s="38">
        <f>H80+G9+G10</f>
        <v>14795.454</v>
      </c>
    </row>
    <row r="87" spans="1:8" ht="14.25" thickBot="1" thickTop="1">
      <c r="A87" s="123"/>
      <c r="B87" s="132"/>
      <c r="C87" s="12" t="s">
        <v>2</v>
      </c>
      <c r="D87" s="128"/>
      <c r="E87" s="128"/>
      <c r="F87" s="128"/>
      <c r="G87" s="172"/>
      <c r="H87" s="38">
        <f>H81+G9+G10</f>
        <v>14795.454</v>
      </c>
    </row>
    <row r="88" spans="1:8" ht="14.25" thickBot="1" thickTop="1">
      <c r="A88" s="123"/>
      <c r="B88" s="126" t="str">
        <f>B82</f>
        <v>3,8 MIVEC</v>
      </c>
      <c r="C88" s="12" t="s">
        <v>1</v>
      </c>
      <c r="D88" s="128"/>
      <c r="E88" s="128"/>
      <c r="F88" s="128"/>
      <c r="G88" s="128"/>
      <c r="H88" s="38"/>
    </row>
    <row r="89" spans="1:8" ht="14.25" thickBot="1" thickTop="1">
      <c r="A89" s="124"/>
      <c r="B89" s="129"/>
      <c r="C89" s="13" t="s">
        <v>2</v>
      </c>
      <c r="D89" s="130"/>
      <c r="E89" s="130"/>
      <c r="F89" s="130"/>
      <c r="G89" s="130"/>
      <c r="H89" s="38">
        <f>H83+G9+G10</f>
        <v>14795.454</v>
      </c>
    </row>
    <row r="90" ht="13.5" thickTop="1"/>
  </sheetData>
  <sheetProtection/>
  <mergeCells count="55">
    <mergeCell ref="G9:H9"/>
    <mergeCell ref="B5:B6"/>
    <mergeCell ref="G5:H5"/>
    <mergeCell ref="G6:H6"/>
    <mergeCell ref="B34:B55"/>
    <mergeCell ref="C34:C44"/>
    <mergeCell ref="C45:C55"/>
    <mergeCell ref="G10:H10"/>
    <mergeCell ref="E22:G22"/>
    <mergeCell ref="E33:G33"/>
    <mergeCell ref="A1:C1"/>
    <mergeCell ref="D1:H1"/>
    <mergeCell ref="A2:C2"/>
    <mergeCell ref="B10:C10"/>
    <mergeCell ref="A3:A8"/>
    <mergeCell ref="B3:B4"/>
    <mergeCell ref="B7:B8"/>
    <mergeCell ref="G4:H4"/>
    <mergeCell ref="G7:H7"/>
    <mergeCell ref="G8:H8"/>
    <mergeCell ref="G2:H2"/>
    <mergeCell ref="G3:H3"/>
    <mergeCell ref="E2:F2"/>
    <mergeCell ref="E3:F8"/>
    <mergeCell ref="E9:F9"/>
    <mergeCell ref="E10:F10"/>
    <mergeCell ref="A12:A77"/>
    <mergeCell ref="B12:B33"/>
    <mergeCell ref="C12:C22"/>
    <mergeCell ref="A9:A10"/>
    <mergeCell ref="B9:C9"/>
    <mergeCell ref="C23:C33"/>
    <mergeCell ref="B56:B77"/>
    <mergeCell ref="C56:C66"/>
    <mergeCell ref="E66:G66"/>
    <mergeCell ref="C67:C77"/>
    <mergeCell ref="E77:G77"/>
    <mergeCell ref="A84:A89"/>
    <mergeCell ref="B84:B85"/>
    <mergeCell ref="D84:G84"/>
    <mergeCell ref="D85:G85"/>
    <mergeCell ref="B88:B89"/>
    <mergeCell ref="D88:G88"/>
    <mergeCell ref="D89:G89"/>
    <mergeCell ref="B86:B87"/>
    <mergeCell ref="D86:G86"/>
    <mergeCell ref="D87:G87"/>
    <mergeCell ref="A78:A83"/>
    <mergeCell ref="B78:B79"/>
    <mergeCell ref="D78:G78"/>
    <mergeCell ref="D79:G79"/>
    <mergeCell ref="B82:B83"/>
    <mergeCell ref="D82:G82"/>
    <mergeCell ref="D83:G83"/>
    <mergeCell ref="B80:B8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13"/>
  <sheetViews>
    <sheetView zoomScale="75" zoomScaleNormal="75" zoomScalePageLayoutView="0" workbookViewId="0" topLeftCell="A1">
      <selection activeCell="O23" sqref="O23"/>
    </sheetView>
  </sheetViews>
  <sheetFormatPr defaultColWidth="9.00390625" defaultRowHeight="12.75"/>
  <cols>
    <col min="1" max="1" width="20.375" style="1" customWidth="1"/>
    <col min="2" max="2" width="11.00390625" style="1" bestFit="1" customWidth="1"/>
    <col min="3" max="3" width="17.75390625" style="1" customWidth="1"/>
    <col min="4" max="4" width="22.25390625" style="48" customWidth="1"/>
    <col min="5" max="5" width="25.00390625" style="4" customWidth="1"/>
    <col min="6" max="6" width="18.375" style="4" customWidth="1"/>
    <col min="7" max="7" width="15.75390625" style="39" customWidth="1"/>
    <col min="8" max="8" width="11.75390625" style="39" customWidth="1"/>
    <col min="9" max="9" width="21.75390625" style="1" customWidth="1"/>
    <col min="10" max="10" width="21.875" style="1" customWidth="1"/>
    <col min="11" max="11" width="16.375" style="33" customWidth="1"/>
    <col min="12" max="12" width="9.25390625" style="1" bestFit="1" customWidth="1"/>
    <col min="13" max="16384" width="9.125" style="1" customWidth="1"/>
  </cols>
  <sheetData>
    <row r="1" spans="1:11" ht="17.25" thickBot="1" thickTop="1">
      <c r="A1" s="187" t="str">
        <f>ТО15000!A1</f>
        <v>Pajero IV (BK)</v>
      </c>
      <c r="B1" s="188"/>
      <c r="C1" s="188"/>
      <c r="D1" s="152" t="s">
        <v>37</v>
      </c>
      <c r="E1" s="153"/>
      <c r="F1" s="153"/>
      <c r="G1" s="153"/>
      <c r="H1" s="154"/>
      <c r="J1" s="33"/>
      <c r="K1" s="1"/>
    </row>
    <row r="2" spans="1:11" ht="16.5" thickTop="1">
      <c r="A2" s="155"/>
      <c r="B2" s="112"/>
      <c r="C2" s="112"/>
      <c r="D2" s="41" t="s">
        <v>15</v>
      </c>
      <c r="E2" s="164" t="s">
        <v>74</v>
      </c>
      <c r="F2" s="165"/>
      <c r="G2" s="170" t="s">
        <v>72</v>
      </c>
      <c r="H2" s="171"/>
      <c r="J2" s="33"/>
      <c r="K2" s="1"/>
    </row>
    <row r="3" spans="1:21" ht="12.75">
      <c r="A3" s="123" t="s">
        <v>48</v>
      </c>
      <c r="B3" s="158" t="str">
        <f>ТО165000!B3</f>
        <v>3,2 DI-D</v>
      </c>
      <c r="C3" s="6" t="s">
        <v>1</v>
      </c>
      <c r="D3" s="42">
        <v>5.1</v>
      </c>
      <c r="E3" s="193">
        <f>ТО15000!E3</f>
        <v>2499</v>
      </c>
      <c r="F3" s="174"/>
      <c r="G3" s="160">
        <f>D3*E3</f>
        <v>12744.9</v>
      </c>
      <c r="H3" s="161"/>
      <c r="I3" s="2"/>
      <c r="J3" s="68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23"/>
      <c r="B4" s="158"/>
      <c r="C4" s="6" t="s">
        <v>2</v>
      </c>
      <c r="D4" s="42">
        <v>5.4</v>
      </c>
      <c r="E4" s="194"/>
      <c r="F4" s="149"/>
      <c r="G4" s="160">
        <f>D4*E3</f>
        <v>13494.6</v>
      </c>
      <c r="H4" s="161"/>
      <c r="I4" s="2"/>
      <c r="J4" s="68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23"/>
      <c r="B5" s="131">
        <v>3</v>
      </c>
      <c r="C5" s="6" t="s">
        <v>1</v>
      </c>
      <c r="D5" s="42">
        <v>6.8</v>
      </c>
      <c r="E5" s="194"/>
      <c r="F5" s="149"/>
      <c r="G5" s="160">
        <f>D5*E3</f>
        <v>16993.2</v>
      </c>
      <c r="H5" s="172"/>
      <c r="I5" s="2"/>
      <c r="J5" s="68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23"/>
      <c r="B6" s="132"/>
      <c r="C6" s="6" t="s">
        <v>2</v>
      </c>
      <c r="D6" s="42">
        <v>6.8</v>
      </c>
      <c r="E6" s="194"/>
      <c r="F6" s="149"/>
      <c r="G6" s="160">
        <f>D6*E3</f>
        <v>16993.2</v>
      </c>
      <c r="H6" s="172"/>
      <c r="I6" s="2"/>
      <c r="J6" s="68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23"/>
      <c r="B7" s="158" t="str">
        <f>ТО165000!B7</f>
        <v>3,8 MIVEC</v>
      </c>
      <c r="C7" s="6" t="s">
        <v>1</v>
      </c>
      <c r="D7" s="42"/>
      <c r="E7" s="194"/>
      <c r="F7" s="149"/>
      <c r="G7" s="160"/>
      <c r="H7" s="161"/>
      <c r="I7" s="2"/>
      <c r="J7" s="68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24"/>
      <c r="B8" s="159"/>
      <c r="C8" s="7" t="s">
        <v>2</v>
      </c>
      <c r="D8" s="43">
        <v>7.3</v>
      </c>
      <c r="E8" s="195"/>
      <c r="F8" s="109"/>
      <c r="G8" s="162">
        <f>D8*E3</f>
        <v>18242.7</v>
      </c>
      <c r="H8" s="163"/>
      <c r="I8" s="2"/>
      <c r="J8" s="68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66" t="s">
        <v>14</v>
      </c>
      <c r="B9" s="58" t="str">
        <f>B7</f>
        <v>3,8 MIVEC</v>
      </c>
      <c r="C9" s="59" t="str">
        <f>ТО90000!C9</f>
        <v>Замена реком. з/ч</v>
      </c>
      <c r="D9" s="15">
        <f>ТО90000!D9</f>
        <v>1.5</v>
      </c>
      <c r="E9" s="148">
        <f>E10</f>
        <v>2499</v>
      </c>
      <c r="F9" s="149"/>
      <c r="G9" s="150">
        <f>D9*E9</f>
        <v>3748.5</v>
      </c>
      <c r="H9" s="151"/>
      <c r="I9" s="2"/>
      <c r="J9" s="68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67"/>
      <c r="B10" s="169" t="s">
        <v>12</v>
      </c>
      <c r="C10" s="108"/>
      <c r="D10" s="44">
        <f>ТО15000!D10</f>
        <v>0.5</v>
      </c>
      <c r="E10" s="108">
        <f>ТО15000!E10</f>
        <v>2499</v>
      </c>
      <c r="F10" s="109"/>
      <c r="G10" s="110">
        <f>D10*E10</f>
        <v>1249.5</v>
      </c>
      <c r="H10" s="111"/>
      <c r="I10" s="3"/>
      <c r="J10" s="7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48.75" customHeight="1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4" t="str">
        <f>B3</f>
        <v>3,2 DI-D</v>
      </c>
      <c r="C12" s="114" t="s">
        <v>1</v>
      </c>
      <c r="D12" s="15" t="s">
        <v>4</v>
      </c>
      <c r="E12" s="16" t="s">
        <v>67</v>
      </c>
      <c r="F12" s="16">
        <v>9.3</v>
      </c>
      <c r="G12" s="78">
        <f>'[2]Масла и технические жидкости'!$C$4</f>
        <v>522</v>
      </c>
      <c r="H12" s="34">
        <f>F12*G12</f>
        <v>4854.6</v>
      </c>
    </row>
    <row r="13" spans="1:8" ht="12.75">
      <c r="A13" s="135"/>
      <c r="B13" s="135"/>
      <c r="C13" s="115"/>
      <c r="D13" s="15" t="s">
        <v>7</v>
      </c>
      <c r="E13" s="3" t="s">
        <v>63</v>
      </c>
      <c r="F13" s="3">
        <v>1</v>
      </c>
      <c r="G13" s="71">
        <f>'[2]Запчасти'!$C$155</f>
        <v>858</v>
      </c>
      <c r="H13" s="35">
        <f>F13*G13</f>
        <v>858</v>
      </c>
    </row>
    <row r="14" spans="1:8" ht="12.75">
      <c r="A14" s="135"/>
      <c r="B14" s="135"/>
      <c r="C14" s="115"/>
      <c r="D14" s="15" t="s">
        <v>8</v>
      </c>
      <c r="E14" s="3" t="s">
        <v>65</v>
      </c>
      <c r="F14" s="3">
        <v>1</v>
      </c>
      <c r="G14" s="71">
        <f>'[2]Запчасти'!$C$149</f>
        <v>1310</v>
      </c>
      <c r="H14" s="35">
        <f>F14*G14</f>
        <v>1310</v>
      </c>
    </row>
    <row r="15" spans="1:8" ht="12.75">
      <c r="A15" s="135"/>
      <c r="B15" s="135"/>
      <c r="C15" s="115"/>
      <c r="D15" s="17" t="s">
        <v>61</v>
      </c>
      <c r="E15" s="3" t="s">
        <v>66</v>
      </c>
      <c r="F15" s="3">
        <v>1</v>
      </c>
      <c r="G15" s="71">
        <f>'[2]Запчасти'!$C$157</f>
        <v>1782</v>
      </c>
      <c r="H15" s="35">
        <f aca="true" t="shared" si="0" ref="H15:H22">F15*G15</f>
        <v>1782</v>
      </c>
    </row>
    <row r="16" spans="1:8" ht="25.5">
      <c r="A16" s="135"/>
      <c r="B16" s="135"/>
      <c r="C16" s="115"/>
      <c r="D16" s="15" t="s">
        <v>21</v>
      </c>
      <c r="E16" s="3" t="s">
        <v>68</v>
      </c>
      <c r="F16" s="3">
        <v>1</v>
      </c>
      <c r="G16" s="71">
        <f>'[2]Масла и технические жидкости'!$C$6</f>
        <v>275</v>
      </c>
      <c r="H16" s="35">
        <f t="shared" si="0"/>
        <v>275</v>
      </c>
    </row>
    <row r="17" spans="1:8" ht="12.75">
      <c r="A17" s="135"/>
      <c r="B17" s="135"/>
      <c r="C17" s="115"/>
      <c r="D17" s="15" t="s">
        <v>22</v>
      </c>
      <c r="E17" s="3" t="s">
        <v>64</v>
      </c>
      <c r="F17" s="3">
        <v>1</v>
      </c>
      <c r="G17" s="71">
        <f>'[2]Запчасти'!$C$156</f>
        <v>1993</v>
      </c>
      <c r="H17" s="35">
        <f t="shared" si="0"/>
        <v>1993</v>
      </c>
    </row>
    <row r="18" spans="1:8" ht="12.75">
      <c r="A18" s="135"/>
      <c r="B18" s="135"/>
      <c r="C18" s="115"/>
      <c r="D18" s="15" t="s">
        <v>70</v>
      </c>
      <c r="E18" s="3" t="str">
        <f>'[2]Масла и технические жидкости'!$B$8</f>
        <v>Mobilube 1-SHC 75W90</v>
      </c>
      <c r="F18" s="3">
        <v>3.2</v>
      </c>
      <c r="G18" s="73">
        <f>'[2]Масла и технические жидкости'!$C$8</f>
        <v>648.33</v>
      </c>
      <c r="H18" s="35">
        <f t="shared" si="0"/>
        <v>2074.6560000000004</v>
      </c>
    </row>
    <row r="19" spans="1:8" ht="12.75">
      <c r="A19" s="135"/>
      <c r="B19" s="135"/>
      <c r="C19" s="115"/>
      <c r="D19" s="15" t="s">
        <v>24</v>
      </c>
      <c r="E19" s="4" t="str">
        <f>'[2]Масла и технические жидкости'!$B$8</f>
        <v>Mobilube 1-SHC 75W90</v>
      </c>
      <c r="F19" s="3">
        <v>2.8</v>
      </c>
      <c r="G19" s="71">
        <f>'[2]Масла и технические жидкости'!$C$8</f>
        <v>648.33</v>
      </c>
      <c r="H19" s="35">
        <f t="shared" si="0"/>
        <v>1815.324</v>
      </c>
    </row>
    <row r="20" spans="1:8" ht="12.75">
      <c r="A20" s="135"/>
      <c r="B20" s="135"/>
      <c r="C20" s="115"/>
      <c r="D20" s="48" t="s">
        <v>46</v>
      </c>
      <c r="E20" s="3" t="str">
        <f>'[2]Масла и технические жидкости'!$B$8</f>
        <v>Mobilube 1-SHC 75W90</v>
      </c>
      <c r="F20" s="3">
        <v>1.6</v>
      </c>
      <c r="G20" s="73">
        <f>'[2]Масла и технические жидкости'!$C$8</f>
        <v>648.33</v>
      </c>
      <c r="H20" s="35">
        <f t="shared" si="0"/>
        <v>1037.3280000000002</v>
      </c>
    </row>
    <row r="21" spans="1:8" ht="12.75">
      <c r="A21" s="135"/>
      <c r="B21" s="135"/>
      <c r="C21" s="115"/>
      <c r="D21" s="15" t="s">
        <v>47</v>
      </c>
      <c r="E21" s="3" t="str">
        <f>'[2]Масла и технические жидкости'!$B$8</f>
        <v>Mobilube 1-SHC 75W90</v>
      </c>
      <c r="F21" s="3">
        <v>1.15</v>
      </c>
      <c r="G21" s="71">
        <f>'[2]Масла и технические жидкости'!$C$8</f>
        <v>648.33</v>
      </c>
      <c r="H21" s="35">
        <f t="shared" si="0"/>
        <v>745.5794999999999</v>
      </c>
    </row>
    <row r="22" spans="1:8" ht="26.25" thickBot="1">
      <c r="A22" s="135"/>
      <c r="B22" s="135"/>
      <c r="C22" s="115"/>
      <c r="D22" s="17" t="s">
        <v>27</v>
      </c>
      <c r="E22" s="3" t="str">
        <f>'[2]Масла и технические жидкости'!$B$14</f>
        <v>Antifreeze Extra</v>
      </c>
      <c r="F22" s="3">
        <v>11</v>
      </c>
      <c r="G22" s="73">
        <f>'[2]Масла и технические жидкости'!$C$14</f>
        <v>332</v>
      </c>
      <c r="H22" s="35">
        <f t="shared" si="0"/>
        <v>3652</v>
      </c>
    </row>
    <row r="23" spans="1:8" ht="14.25" thickBot="1" thickTop="1">
      <c r="A23" s="135"/>
      <c r="B23" s="135"/>
      <c r="C23" s="116"/>
      <c r="D23" s="46" t="s">
        <v>11</v>
      </c>
      <c r="E23" s="112"/>
      <c r="F23" s="112"/>
      <c r="G23" s="113"/>
      <c r="H23" s="36">
        <f>SUM(H12:H22)</f>
        <v>20397.487500000003</v>
      </c>
    </row>
    <row r="24" spans="1:8" ht="13.5" thickTop="1">
      <c r="A24" s="135"/>
      <c r="B24" s="135"/>
      <c r="C24" s="114" t="s">
        <v>2</v>
      </c>
      <c r="D24" s="15" t="s">
        <v>4</v>
      </c>
      <c r="E24" s="16" t="s">
        <v>67</v>
      </c>
      <c r="F24" s="16">
        <v>9.3</v>
      </c>
      <c r="G24" s="78">
        <f>'[2]Масла и технические жидкости'!$C$4</f>
        <v>522</v>
      </c>
      <c r="H24" s="35">
        <f>F24*G24</f>
        <v>4854.6</v>
      </c>
    </row>
    <row r="25" spans="1:8" ht="12.75">
      <c r="A25" s="135"/>
      <c r="B25" s="135"/>
      <c r="C25" s="115"/>
      <c r="D25" s="15" t="s">
        <v>7</v>
      </c>
      <c r="E25" s="3" t="s">
        <v>63</v>
      </c>
      <c r="F25" s="3">
        <v>1</v>
      </c>
      <c r="G25" s="71">
        <f>'[2]Запчасти'!$C$155</f>
        <v>858</v>
      </c>
      <c r="H25" s="35">
        <f aca="true" t="shared" si="1" ref="H25:H34">F25*G25</f>
        <v>858</v>
      </c>
    </row>
    <row r="26" spans="1:8" ht="12.75">
      <c r="A26" s="135"/>
      <c r="B26" s="135"/>
      <c r="C26" s="115"/>
      <c r="D26" s="15" t="s">
        <v>8</v>
      </c>
      <c r="E26" s="3" t="s">
        <v>65</v>
      </c>
      <c r="F26" s="3">
        <v>1</v>
      </c>
      <c r="G26" s="71">
        <f>'[2]Запчасти'!$C$149</f>
        <v>1310</v>
      </c>
      <c r="H26" s="35">
        <f t="shared" si="1"/>
        <v>1310</v>
      </c>
    </row>
    <row r="27" spans="1:8" ht="12.75">
      <c r="A27" s="135"/>
      <c r="B27" s="135"/>
      <c r="C27" s="115"/>
      <c r="D27" s="17" t="s">
        <v>61</v>
      </c>
      <c r="E27" s="3" t="s">
        <v>66</v>
      </c>
      <c r="F27" s="3">
        <v>1</v>
      </c>
      <c r="G27" s="71">
        <f>'[2]Запчасти'!$C$157</f>
        <v>1782</v>
      </c>
      <c r="H27" s="35">
        <f t="shared" si="1"/>
        <v>1782</v>
      </c>
    </row>
    <row r="28" spans="1:8" ht="49.5" customHeight="1">
      <c r="A28" s="135"/>
      <c r="B28" s="135"/>
      <c r="C28" s="115"/>
      <c r="D28" s="15" t="s">
        <v>69</v>
      </c>
      <c r="E28" s="3" t="s">
        <v>68</v>
      </c>
      <c r="F28" s="3">
        <v>1</v>
      </c>
      <c r="G28" s="71">
        <f>'[2]Масла и технические жидкости'!$C$6</f>
        <v>275</v>
      </c>
      <c r="H28" s="35">
        <f t="shared" si="1"/>
        <v>275</v>
      </c>
    </row>
    <row r="29" spans="1:8" ht="12.75">
      <c r="A29" s="135"/>
      <c r="B29" s="135"/>
      <c r="C29" s="115"/>
      <c r="D29" s="15" t="s">
        <v>22</v>
      </c>
      <c r="E29" s="3" t="s">
        <v>64</v>
      </c>
      <c r="F29" s="3">
        <v>1</v>
      </c>
      <c r="G29" s="71">
        <f>'[2]Запчасти'!$C$156</f>
        <v>1993</v>
      </c>
      <c r="H29" s="35">
        <f t="shared" si="1"/>
        <v>1993</v>
      </c>
    </row>
    <row r="30" spans="1:8" ht="12.75">
      <c r="A30" s="135"/>
      <c r="B30" s="135"/>
      <c r="C30" s="115"/>
      <c r="D30" s="15" t="s">
        <v>24</v>
      </c>
      <c r="E30" s="4" t="str">
        <f>'[2]Масла и технические жидкости'!$B$8</f>
        <v>Mobilube 1-SHC 75W90</v>
      </c>
      <c r="F30" s="3">
        <v>2.8</v>
      </c>
      <c r="G30" s="73">
        <f>'[2]Масла и технические жидкости'!$C$8</f>
        <v>648.33</v>
      </c>
      <c r="H30" s="35">
        <f t="shared" si="1"/>
        <v>1815.324</v>
      </c>
    </row>
    <row r="31" spans="1:8" ht="12.75">
      <c r="A31" s="135"/>
      <c r="B31" s="135"/>
      <c r="C31" s="115"/>
      <c r="D31" s="48" t="s">
        <v>46</v>
      </c>
      <c r="E31" s="3" t="str">
        <f>'[2]Масла и технические жидкости'!$B$8</f>
        <v>Mobilube 1-SHC 75W90</v>
      </c>
      <c r="F31" s="3">
        <v>1.6</v>
      </c>
      <c r="G31" s="73">
        <f>'[2]Масла и технические жидкости'!$C$8</f>
        <v>648.33</v>
      </c>
      <c r="H31" s="35">
        <f t="shared" si="1"/>
        <v>1037.3280000000002</v>
      </c>
    </row>
    <row r="32" spans="1:8" ht="12.75">
      <c r="A32" s="135"/>
      <c r="B32" s="135"/>
      <c r="C32" s="115"/>
      <c r="D32" s="15" t="s">
        <v>47</v>
      </c>
      <c r="E32" s="3" t="str">
        <f>'[2]Масла и технические жидкости'!$B$8</f>
        <v>Mobilube 1-SHC 75W90</v>
      </c>
      <c r="F32" s="3">
        <v>1.15</v>
      </c>
      <c r="G32" s="71">
        <f>'[2]Масла и технические жидкости'!$C$8</f>
        <v>648.33</v>
      </c>
      <c r="H32" s="35">
        <f t="shared" si="1"/>
        <v>745.5794999999999</v>
      </c>
    </row>
    <row r="33" spans="1:8" ht="12.75">
      <c r="A33" s="135"/>
      <c r="B33" s="135"/>
      <c r="C33" s="115"/>
      <c r="D33" s="17" t="s">
        <v>25</v>
      </c>
      <c r="E33" s="3" t="str">
        <f>'[2]Масла и технические жидкости'!$B$11</f>
        <v>BP ATF SP-III</v>
      </c>
      <c r="F33" s="3">
        <v>9.7</v>
      </c>
      <c r="G33" s="71">
        <f>'[2]Масла и технические жидкости'!$C$11</f>
        <v>419.3</v>
      </c>
      <c r="H33" s="35">
        <f t="shared" si="1"/>
        <v>4067.21</v>
      </c>
    </row>
    <row r="34" spans="1:8" ht="26.25" thickBot="1">
      <c r="A34" s="135"/>
      <c r="B34" s="135"/>
      <c r="C34" s="115"/>
      <c r="D34" s="17" t="s">
        <v>27</v>
      </c>
      <c r="E34" s="3" t="str">
        <f>'[2]Масла и технические жидкости'!$B$14</f>
        <v>Antifreeze Extra</v>
      </c>
      <c r="F34" s="3">
        <v>11</v>
      </c>
      <c r="G34" s="73">
        <f>'[2]Масла и технические жидкости'!$C$14</f>
        <v>332</v>
      </c>
      <c r="H34" s="35">
        <f t="shared" si="1"/>
        <v>3652</v>
      </c>
    </row>
    <row r="35" spans="1:8" ht="14.25" thickBot="1" thickTop="1">
      <c r="A35" s="135"/>
      <c r="B35" s="136"/>
      <c r="C35" s="116"/>
      <c r="D35" s="46" t="s">
        <v>11</v>
      </c>
      <c r="E35" s="112"/>
      <c r="F35" s="112"/>
      <c r="G35" s="113"/>
      <c r="H35" s="36">
        <f>SUM(H24:H34)</f>
        <v>22390.0415</v>
      </c>
    </row>
    <row r="36" spans="1:12" ht="13.5" thickTop="1">
      <c r="A36" s="135"/>
      <c r="B36" s="189">
        <v>3</v>
      </c>
      <c r="C36" s="114" t="s">
        <v>1</v>
      </c>
      <c r="D36" s="15" t="s">
        <v>4</v>
      </c>
      <c r="E36" s="16" t="s">
        <v>73</v>
      </c>
      <c r="F36" s="2">
        <v>4.9</v>
      </c>
      <c r="G36" s="2">
        <f>'[2]Масла и технические жидкости'!$C$5</f>
        <v>711.46</v>
      </c>
      <c r="H36" s="35">
        <f>F36*G36</f>
        <v>3486.1540000000005</v>
      </c>
      <c r="I36" s="59"/>
      <c r="J36" s="59"/>
      <c r="K36" s="67"/>
      <c r="L36" s="60"/>
    </row>
    <row r="37" spans="1:12" ht="12.75">
      <c r="A37" s="135"/>
      <c r="B37" s="145"/>
      <c r="C37" s="115"/>
      <c r="D37" s="15" t="s">
        <v>7</v>
      </c>
      <c r="E37" s="2" t="str">
        <f>'[2]Запчасти'!$B$148</f>
        <v>MD352626</v>
      </c>
      <c r="F37" s="2">
        <v>1</v>
      </c>
      <c r="G37" s="68">
        <f>'[2]Запчасти'!$C$148</f>
        <v>753</v>
      </c>
      <c r="H37" s="35">
        <f aca="true" t="shared" si="2" ref="H37:H49">F37*G37</f>
        <v>753</v>
      </c>
      <c r="I37" s="2"/>
      <c r="J37" s="64" t="s">
        <v>50</v>
      </c>
      <c r="K37" s="68"/>
      <c r="L37" s="61"/>
    </row>
    <row r="38" spans="1:12" ht="12.75">
      <c r="A38" s="135"/>
      <c r="B38" s="145"/>
      <c r="C38" s="115"/>
      <c r="D38" s="15" t="s">
        <v>8</v>
      </c>
      <c r="E38" s="2" t="str">
        <f>'[2]Запчасти'!$B$149</f>
        <v>7803A028</v>
      </c>
      <c r="F38" s="2">
        <v>1</v>
      </c>
      <c r="G38" s="68">
        <f>'[2]Запчасти'!$C$149</f>
        <v>1310</v>
      </c>
      <c r="H38" s="35">
        <f t="shared" si="2"/>
        <v>1310</v>
      </c>
      <c r="I38" s="65" t="s">
        <v>51</v>
      </c>
      <c r="J38" s="65" t="s">
        <v>52</v>
      </c>
      <c r="K38" s="80" t="s">
        <v>6</v>
      </c>
      <c r="L38" s="61"/>
    </row>
    <row r="39" spans="1:12" ht="12.75">
      <c r="A39" s="135"/>
      <c r="B39" s="145"/>
      <c r="C39" s="115"/>
      <c r="D39" s="17" t="s">
        <v>29</v>
      </c>
      <c r="E39" s="2" t="str">
        <f>'[2]Запчасти'!$B$200</f>
        <v>MD358557</v>
      </c>
      <c r="F39" s="2">
        <v>1</v>
      </c>
      <c r="G39" s="68">
        <f>'[2]Запчасти'!$C$200</f>
        <v>10019</v>
      </c>
      <c r="H39" s="35">
        <f t="shared" si="2"/>
        <v>10019</v>
      </c>
      <c r="I39" s="65" t="s">
        <v>53</v>
      </c>
      <c r="J39" s="65" t="str">
        <f>'[2]Запчасти'!$F$194</f>
        <v>MD362861</v>
      </c>
      <c r="K39" s="80">
        <f>'[2]Запчасти'!$G$194</f>
        <v>4259</v>
      </c>
      <c r="L39" s="61"/>
    </row>
    <row r="40" spans="1:12" ht="12.75">
      <c r="A40" s="135"/>
      <c r="B40" s="145"/>
      <c r="C40" s="115"/>
      <c r="D40" s="17" t="s">
        <v>20</v>
      </c>
      <c r="E40" s="2" t="str">
        <f>'[2]Запчасти'!$B$198</f>
        <v>1822A002</v>
      </c>
      <c r="F40" s="2">
        <v>6</v>
      </c>
      <c r="G40" s="68">
        <f>'[2]Запчасти'!$C$198</f>
        <v>1099</v>
      </c>
      <c r="H40" s="35">
        <f t="shared" si="2"/>
        <v>6594</v>
      </c>
      <c r="I40" s="65" t="s">
        <v>54</v>
      </c>
      <c r="J40" s="65" t="str">
        <f>'[2]Запчасти'!$F$195</f>
        <v>MD140071</v>
      </c>
      <c r="K40" s="80">
        <f>'[2]Запчасти'!$G$195</f>
        <v>2873</v>
      </c>
      <c r="L40" s="61"/>
    </row>
    <row r="41" spans="1:12" ht="25.5">
      <c r="A41" s="135"/>
      <c r="B41" s="145"/>
      <c r="C41" s="115"/>
      <c r="D41" s="17" t="s">
        <v>27</v>
      </c>
      <c r="E41" s="3" t="str">
        <f>'[2]Масла и технические жидкости'!$B$14</f>
        <v>Antifreeze Extra</v>
      </c>
      <c r="F41" s="3">
        <v>11</v>
      </c>
      <c r="G41" s="73">
        <f>'[2]Масла и технические жидкости'!$C$14</f>
        <v>332</v>
      </c>
      <c r="H41" s="35">
        <f t="shared" si="2"/>
        <v>3652</v>
      </c>
      <c r="I41" s="65" t="s">
        <v>55</v>
      </c>
      <c r="J41" s="65" t="str">
        <f>'[2]Запчасти'!$F$196</f>
        <v>MD319022</v>
      </c>
      <c r="K41" s="80">
        <f>'[2]Запчасти'!$G$196</f>
        <v>2427</v>
      </c>
      <c r="L41" s="61"/>
    </row>
    <row r="42" spans="1:12" ht="25.5">
      <c r="A42" s="135"/>
      <c r="B42" s="145"/>
      <c r="C42" s="115"/>
      <c r="D42" s="15" t="s">
        <v>21</v>
      </c>
      <c r="E42" s="62" t="str">
        <f>'[2]Масла и технические жидкости'!$B$6</f>
        <v>Mobil DOT4</v>
      </c>
      <c r="F42" s="62">
        <v>1</v>
      </c>
      <c r="G42" s="71">
        <f>'[2]Масла и технические жидкости'!$C$6</f>
        <v>275</v>
      </c>
      <c r="H42" s="35">
        <f t="shared" si="2"/>
        <v>275</v>
      </c>
      <c r="I42" s="66" t="s">
        <v>11</v>
      </c>
      <c r="J42" s="66"/>
      <c r="K42" s="81">
        <f>SUM(K39:K41)</f>
        <v>9559</v>
      </c>
      <c r="L42" s="61"/>
    </row>
    <row r="43" spans="1:12" ht="12.75">
      <c r="A43" s="135"/>
      <c r="B43" s="145"/>
      <c r="C43" s="115"/>
      <c r="D43" s="17" t="s">
        <v>22</v>
      </c>
      <c r="E43" s="62" t="str">
        <f>'[2]Запчасти'!$B$150</f>
        <v>MR571476</v>
      </c>
      <c r="F43" s="62">
        <v>1</v>
      </c>
      <c r="G43" s="71">
        <f>'[2]Запчасти'!$C$150</f>
        <v>2159</v>
      </c>
      <c r="H43" s="35">
        <f t="shared" si="2"/>
        <v>2159</v>
      </c>
      <c r="I43" s="2"/>
      <c r="J43" s="2"/>
      <c r="K43" s="68"/>
      <c r="L43" s="61"/>
    </row>
    <row r="44" spans="1:12" ht="12.75">
      <c r="A44" s="135"/>
      <c r="B44" s="145"/>
      <c r="C44" s="115"/>
      <c r="D44" s="17" t="s">
        <v>70</v>
      </c>
      <c r="E44" s="3" t="str">
        <f>'[2]Масла и технические жидкости'!$B$8</f>
        <v>Mobilube 1-SHC 75W90</v>
      </c>
      <c r="F44" s="2">
        <v>3.2</v>
      </c>
      <c r="G44" s="2">
        <f>'[2]Масла и технические жидкости'!$C$8</f>
        <v>648.33</v>
      </c>
      <c r="H44" s="35">
        <f t="shared" si="2"/>
        <v>2074.6560000000004</v>
      </c>
      <c r="I44" s="2"/>
      <c r="J44" s="2"/>
      <c r="K44" s="68"/>
      <c r="L44" s="61"/>
    </row>
    <row r="45" spans="1:12" ht="12.75">
      <c r="A45" s="135"/>
      <c r="B45" s="145"/>
      <c r="C45" s="115"/>
      <c r="D45" s="15" t="s">
        <v>24</v>
      </c>
      <c r="E45" s="3" t="str">
        <f>'[2]Масла и технические жидкости'!$B$8</f>
        <v>Mobilube 1-SHC 75W90</v>
      </c>
      <c r="F45" s="2">
        <v>2.8</v>
      </c>
      <c r="G45" s="2">
        <f>G44</f>
        <v>648.33</v>
      </c>
      <c r="H45" s="35">
        <f t="shared" si="2"/>
        <v>1815.324</v>
      </c>
      <c r="I45" s="2"/>
      <c r="J45" s="2"/>
      <c r="K45" s="68"/>
      <c r="L45" s="61"/>
    </row>
    <row r="46" spans="1:12" ht="12.75">
      <c r="A46" s="135"/>
      <c r="B46" s="145"/>
      <c r="C46" s="115"/>
      <c r="D46" s="15" t="s">
        <v>47</v>
      </c>
      <c r="E46" s="4" t="str">
        <f>'[2]Масла и технические жидкости'!$B$8</f>
        <v>Mobilube 1-SHC 75W90</v>
      </c>
      <c r="F46" s="2">
        <v>1.15</v>
      </c>
      <c r="G46" s="2">
        <f>G44</f>
        <v>648.33</v>
      </c>
      <c r="H46" s="35">
        <f t="shared" si="2"/>
        <v>745.5794999999999</v>
      </c>
      <c r="I46" s="2"/>
      <c r="J46" s="2"/>
      <c r="K46" s="68"/>
      <c r="L46" s="61"/>
    </row>
    <row r="47" spans="1:12" ht="12.75">
      <c r="A47" s="135"/>
      <c r="B47" s="145"/>
      <c r="C47" s="115"/>
      <c r="D47" s="48" t="s">
        <v>46</v>
      </c>
      <c r="E47" s="3" t="str">
        <f>'[2]Масла и технические жидкости'!$B$8</f>
        <v>Mobilube 1-SHC 75W90</v>
      </c>
      <c r="F47" s="3">
        <v>1.6</v>
      </c>
      <c r="G47" s="71">
        <f>'[2]Масла и технические жидкости'!$C$8</f>
        <v>648.33</v>
      </c>
      <c r="H47" s="35">
        <f t="shared" si="2"/>
        <v>1037.3280000000002</v>
      </c>
      <c r="I47" s="2"/>
      <c r="J47" s="2"/>
      <c r="K47" s="68"/>
      <c r="L47" s="61"/>
    </row>
    <row r="48" spans="1:12" ht="25.5">
      <c r="A48" s="135"/>
      <c r="B48" s="145"/>
      <c r="C48" s="115"/>
      <c r="D48" s="70" t="s">
        <v>79</v>
      </c>
      <c r="E48" s="2" t="str">
        <f>'[2]Запчасти'!$B$161</f>
        <v>MD199282</v>
      </c>
      <c r="F48" s="2">
        <v>1</v>
      </c>
      <c r="G48" s="68">
        <f>'[2]Запчасти'!$C$161</f>
        <v>557</v>
      </c>
      <c r="H48" s="35">
        <f t="shared" si="2"/>
        <v>557</v>
      </c>
      <c r="I48" s="2"/>
      <c r="J48" s="2"/>
      <c r="K48" s="68"/>
      <c r="L48" s="61"/>
    </row>
    <row r="49" spans="1:12" ht="13.5" thickBot="1">
      <c r="A49" s="135"/>
      <c r="B49" s="145"/>
      <c r="C49" s="115"/>
      <c r="D49" s="15"/>
      <c r="E49" s="2"/>
      <c r="F49" s="2"/>
      <c r="G49" s="2"/>
      <c r="H49" s="35">
        <f t="shared" si="2"/>
        <v>0</v>
      </c>
      <c r="I49" s="2"/>
      <c r="J49" s="2"/>
      <c r="K49" s="68"/>
      <c r="L49" s="61"/>
    </row>
    <row r="50" spans="1:12" ht="14.25" thickBot="1" thickTop="1">
      <c r="A50" s="135"/>
      <c r="B50" s="145"/>
      <c r="C50" s="116"/>
      <c r="D50" s="46" t="s">
        <v>11</v>
      </c>
      <c r="E50" s="84"/>
      <c r="F50" s="84"/>
      <c r="G50" s="84"/>
      <c r="H50" s="36">
        <f>SUM(H36:H49)</f>
        <v>34478.04150000001</v>
      </c>
      <c r="I50" s="2"/>
      <c r="J50" s="2"/>
      <c r="K50" s="68"/>
      <c r="L50" s="61"/>
    </row>
    <row r="51" spans="1:12" ht="13.5" thickTop="1">
      <c r="A51" s="135"/>
      <c r="B51" s="145"/>
      <c r="C51" s="114" t="s">
        <v>2</v>
      </c>
      <c r="D51" s="15" t="s">
        <v>4</v>
      </c>
      <c r="E51" s="16" t="s">
        <v>73</v>
      </c>
      <c r="F51" s="2">
        <v>4.9</v>
      </c>
      <c r="G51" s="2">
        <f>'[2]Масла и технические жидкости'!$C$5</f>
        <v>711.46</v>
      </c>
      <c r="H51" s="35">
        <f>F51*G51</f>
        <v>3486.1540000000005</v>
      </c>
      <c r="I51" s="2"/>
      <c r="J51" s="2"/>
      <c r="K51" s="68"/>
      <c r="L51" s="61"/>
    </row>
    <row r="52" spans="1:12" ht="12.75">
      <c r="A52" s="135"/>
      <c r="B52" s="145"/>
      <c r="C52" s="115"/>
      <c r="D52" s="15" t="s">
        <v>7</v>
      </c>
      <c r="E52" s="2" t="str">
        <f>'[2]Запчасти'!$B$148</f>
        <v>MD352626</v>
      </c>
      <c r="F52" s="2">
        <v>1</v>
      </c>
      <c r="G52" s="68">
        <f>'[2]Запчасти'!$C$148</f>
        <v>753</v>
      </c>
      <c r="H52" s="35">
        <f aca="true" t="shared" si="3" ref="H52:H64">F52*G52</f>
        <v>753</v>
      </c>
      <c r="I52" s="2"/>
      <c r="J52" s="2"/>
      <c r="K52" s="68"/>
      <c r="L52" s="61"/>
    </row>
    <row r="53" spans="1:12" ht="12.75">
      <c r="A53" s="135"/>
      <c r="B53" s="145"/>
      <c r="C53" s="115"/>
      <c r="D53" s="15" t="s">
        <v>8</v>
      </c>
      <c r="E53" s="2" t="str">
        <f>'[2]Запчасти'!$B$149</f>
        <v>7803A028</v>
      </c>
      <c r="F53" s="2">
        <v>1</v>
      </c>
      <c r="G53" s="68">
        <f>'[2]Запчасти'!$C$149</f>
        <v>1310</v>
      </c>
      <c r="H53" s="35">
        <f t="shared" si="3"/>
        <v>1310</v>
      </c>
      <c r="I53" s="2"/>
      <c r="J53" s="2"/>
      <c r="K53" s="68"/>
      <c r="L53" s="61"/>
    </row>
    <row r="54" spans="1:12" ht="12.75">
      <c r="A54" s="135"/>
      <c r="B54" s="145"/>
      <c r="C54" s="115"/>
      <c r="D54" s="17" t="s">
        <v>29</v>
      </c>
      <c r="E54" s="2" t="str">
        <f>'[2]Запчасти'!$B$200</f>
        <v>MD358557</v>
      </c>
      <c r="F54" s="2">
        <v>1</v>
      </c>
      <c r="G54" s="68">
        <f>'[2]Запчасти'!$C$200</f>
        <v>10019</v>
      </c>
      <c r="H54" s="35">
        <f t="shared" si="3"/>
        <v>10019</v>
      </c>
      <c r="I54" s="2"/>
      <c r="J54" s="2"/>
      <c r="K54" s="68"/>
      <c r="L54" s="61"/>
    </row>
    <row r="55" spans="1:12" ht="12.75">
      <c r="A55" s="135"/>
      <c r="B55" s="145"/>
      <c r="C55" s="115"/>
      <c r="D55" s="17" t="s">
        <v>20</v>
      </c>
      <c r="E55" s="2" t="str">
        <f>'[2]Запчасти'!$B$198</f>
        <v>1822A002</v>
      </c>
      <c r="F55" s="2">
        <v>6</v>
      </c>
      <c r="G55" s="68">
        <f>'[2]Запчасти'!$C$198</f>
        <v>1099</v>
      </c>
      <c r="H55" s="35">
        <f t="shared" si="3"/>
        <v>6594</v>
      </c>
      <c r="I55" s="2"/>
      <c r="J55" s="2"/>
      <c r="K55" s="68"/>
      <c r="L55" s="61"/>
    </row>
    <row r="56" spans="1:12" ht="25.5">
      <c r="A56" s="135"/>
      <c r="B56" s="145"/>
      <c r="C56" s="115"/>
      <c r="D56" s="17" t="s">
        <v>27</v>
      </c>
      <c r="E56" s="3" t="str">
        <f>'[2]Масла и технические жидкости'!$B$14</f>
        <v>Antifreeze Extra</v>
      </c>
      <c r="F56" s="3">
        <v>11</v>
      </c>
      <c r="G56" s="73">
        <f>'[2]Масла и технические жидкости'!$C$14</f>
        <v>332</v>
      </c>
      <c r="H56" s="35">
        <f t="shared" si="3"/>
        <v>3652</v>
      </c>
      <c r="I56" s="2"/>
      <c r="J56" s="2"/>
      <c r="K56" s="68"/>
      <c r="L56" s="61"/>
    </row>
    <row r="57" spans="1:12" ht="25.5">
      <c r="A57" s="135"/>
      <c r="B57" s="145"/>
      <c r="C57" s="115"/>
      <c r="D57" s="17" t="s">
        <v>69</v>
      </c>
      <c r="E57" s="62" t="str">
        <f>'[2]Масла и технические жидкости'!$B$6</f>
        <v>Mobil DOT4</v>
      </c>
      <c r="F57" s="62">
        <v>1</v>
      </c>
      <c r="G57" s="71">
        <f>'[2]Масла и технические жидкости'!$C$6</f>
        <v>275</v>
      </c>
      <c r="H57" s="35">
        <f t="shared" si="3"/>
        <v>275</v>
      </c>
      <c r="I57" s="2"/>
      <c r="J57" s="2"/>
      <c r="K57" s="68"/>
      <c r="L57" s="61"/>
    </row>
    <row r="58" spans="1:12" ht="12.75">
      <c r="A58" s="135"/>
      <c r="B58" s="145"/>
      <c r="C58" s="115"/>
      <c r="D58" s="17" t="s">
        <v>22</v>
      </c>
      <c r="E58" s="62" t="str">
        <f>'[2]Запчасти'!$B$150</f>
        <v>MR571476</v>
      </c>
      <c r="F58" s="62">
        <v>1</v>
      </c>
      <c r="G58" s="71">
        <f>'[2]Запчасти'!$C$150</f>
        <v>2159</v>
      </c>
      <c r="H58" s="35">
        <f t="shared" si="3"/>
        <v>2159</v>
      </c>
      <c r="I58" s="2"/>
      <c r="J58" s="2"/>
      <c r="K58" s="68"/>
      <c r="L58" s="61"/>
    </row>
    <row r="59" spans="1:12" ht="12.75">
      <c r="A59" s="135"/>
      <c r="B59" s="145"/>
      <c r="C59" s="115"/>
      <c r="D59" s="17" t="s">
        <v>25</v>
      </c>
      <c r="E59" s="3" t="str">
        <f>'[2]Масла и технические жидкости'!$B$11</f>
        <v>BP ATF SP-III</v>
      </c>
      <c r="F59" s="3">
        <v>9.7</v>
      </c>
      <c r="G59" s="71">
        <f>'[2]Масла и технические жидкости'!$C$11</f>
        <v>419.3</v>
      </c>
      <c r="H59" s="35">
        <f t="shared" si="3"/>
        <v>4067.21</v>
      </c>
      <c r="I59" s="2"/>
      <c r="J59" s="2"/>
      <c r="K59" s="68"/>
      <c r="L59" s="61"/>
    </row>
    <row r="60" spans="1:12" ht="12.75">
      <c r="A60" s="135"/>
      <c r="B60" s="145"/>
      <c r="C60" s="115"/>
      <c r="D60" s="15" t="s">
        <v>24</v>
      </c>
      <c r="E60" s="3" t="str">
        <f>'[2]Масла и технические жидкости'!$B$8</f>
        <v>Mobilube 1-SHC 75W90</v>
      </c>
      <c r="F60" s="2">
        <v>2.8</v>
      </c>
      <c r="G60" s="2">
        <f>'[2]Масла и технические жидкости'!$C$8</f>
        <v>648.33</v>
      </c>
      <c r="H60" s="35">
        <f t="shared" si="3"/>
        <v>1815.324</v>
      </c>
      <c r="I60" s="2"/>
      <c r="J60" s="2"/>
      <c r="K60" s="68"/>
      <c r="L60" s="61"/>
    </row>
    <row r="61" spans="1:12" ht="12.75">
      <c r="A61" s="135"/>
      <c r="B61" s="145"/>
      <c r="C61" s="115"/>
      <c r="D61" s="15" t="s">
        <v>47</v>
      </c>
      <c r="E61" s="62" t="str">
        <f>'[2]Масла и технические жидкости'!$B$8</f>
        <v>Mobilube 1-SHC 75W90</v>
      </c>
      <c r="F61" s="62">
        <v>1.15</v>
      </c>
      <c r="G61" s="71">
        <f>'[2]Масла и технические жидкости'!$C$8</f>
        <v>648.33</v>
      </c>
      <c r="H61" s="35">
        <f t="shared" si="3"/>
        <v>745.5794999999999</v>
      </c>
      <c r="I61" s="2"/>
      <c r="J61" s="2"/>
      <c r="K61" s="68"/>
      <c r="L61" s="61"/>
    </row>
    <row r="62" spans="1:12" ht="12.75">
      <c r="A62" s="135"/>
      <c r="B62" s="145"/>
      <c r="C62" s="115"/>
      <c r="D62" s="48" t="s">
        <v>46</v>
      </c>
      <c r="E62" s="4" t="str">
        <f>'[2]Масла и технические жидкости'!$B$8</f>
        <v>Mobilube 1-SHC 75W90</v>
      </c>
      <c r="F62" s="2">
        <v>1.6</v>
      </c>
      <c r="G62" s="2">
        <f>G60</f>
        <v>648.33</v>
      </c>
      <c r="H62" s="35">
        <f t="shared" si="3"/>
        <v>1037.3280000000002</v>
      </c>
      <c r="I62" s="2"/>
      <c r="J62" s="2"/>
      <c r="K62" s="68"/>
      <c r="L62" s="61"/>
    </row>
    <row r="63" spans="1:12" ht="25.5">
      <c r="A63" s="135"/>
      <c r="B63" s="145"/>
      <c r="C63" s="115"/>
      <c r="D63" s="70" t="s">
        <v>79</v>
      </c>
      <c r="E63" s="2" t="str">
        <f>E48</f>
        <v>MD199282</v>
      </c>
      <c r="F63" s="2">
        <v>1</v>
      </c>
      <c r="G63" s="68">
        <f>G48</f>
        <v>557</v>
      </c>
      <c r="H63" s="35">
        <f t="shared" si="3"/>
        <v>557</v>
      </c>
      <c r="I63" s="2"/>
      <c r="J63" s="2"/>
      <c r="K63" s="68"/>
      <c r="L63" s="61"/>
    </row>
    <row r="64" spans="1:12" ht="13.5" thickBot="1">
      <c r="A64" s="135"/>
      <c r="B64" s="145"/>
      <c r="C64" s="115"/>
      <c r="D64" s="15"/>
      <c r="E64" s="2"/>
      <c r="F64" s="2"/>
      <c r="G64" s="2"/>
      <c r="H64" s="35">
        <f t="shared" si="3"/>
        <v>0</v>
      </c>
      <c r="I64" s="2"/>
      <c r="J64" s="2"/>
      <c r="K64" s="68"/>
      <c r="L64" s="61"/>
    </row>
    <row r="65" spans="1:12" ht="14.25" thickBot="1" thickTop="1">
      <c r="A65" s="135"/>
      <c r="B65" s="190"/>
      <c r="C65" s="122"/>
      <c r="D65" s="46" t="s">
        <v>11</v>
      </c>
      <c r="E65" s="2"/>
      <c r="F65" s="2"/>
      <c r="G65" s="2"/>
      <c r="H65" s="36">
        <f>SUM(H51:H64)</f>
        <v>36470.5955</v>
      </c>
      <c r="I65" s="56"/>
      <c r="J65" s="56"/>
      <c r="K65" s="82"/>
      <c r="L65" s="57"/>
    </row>
    <row r="66" spans="1:12" ht="13.5" thickTop="1">
      <c r="A66" s="135"/>
      <c r="B66" s="179" t="str">
        <f>B7</f>
        <v>3,8 MIVEC</v>
      </c>
      <c r="C66" s="114" t="s">
        <v>1</v>
      </c>
      <c r="D66" s="47"/>
      <c r="E66" s="16"/>
      <c r="F66" s="16"/>
      <c r="G66" s="79"/>
      <c r="H66" s="35">
        <f>F66*G66</f>
        <v>0</v>
      </c>
      <c r="I66" s="59"/>
      <c r="J66" s="59"/>
      <c r="K66" s="67"/>
      <c r="L66" s="60"/>
    </row>
    <row r="67" spans="1:12" ht="12.75">
      <c r="A67" s="135"/>
      <c r="B67" s="115"/>
      <c r="C67" s="115"/>
      <c r="D67" s="15"/>
      <c r="E67" s="3"/>
      <c r="F67" s="3"/>
      <c r="G67" s="73"/>
      <c r="H67" s="35">
        <f aca="true" t="shared" si="4" ref="H67:H76">F67*G67</f>
        <v>0</v>
      </c>
      <c r="I67" s="2"/>
      <c r="J67" s="64" t="s">
        <v>50</v>
      </c>
      <c r="K67" s="68"/>
      <c r="L67" s="61"/>
    </row>
    <row r="68" spans="1:12" ht="12.75">
      <c r="A68" s="135"/>
      <c r="B68" s="115"/>
      <c r="C68" s="115"/>
      <c r="D68" s="15"/>
      <c r="E68" s="3"/>
      <c r="F68" s="3"/>
      <c r="G68" s="73"/>
      <c r="H68" s="35">
        <f t="shared" si="4"/>
        <v>0</v>
      </c>
      <c r="I68" s="65" t="s">
        <v>51</v>
      </c>
      <c r="J68" s="65" t="s">
        <v>52</v>
      </c>
      <c r="K68" s="80" t="s">
        <v>6</v>
      </c>
      <c r="L68" s="61"/>
    </row>
    <row r="69" spans="1:12" ht="12.75">
      <c r="A69" s="135"/>
      <c r="B69" s="115"/>
      <c r="C69" s="115"/>
      <c r="D69" s="17"/>
      <c r="E69" s="3"/>
      <c r="F69" s="3"/>
      <c r="G69" s="73"/>
      <c r="H69" s="35">
        <f t="shared" si="4"/>
        <v>0</v>
      </c>
      <c r="I69" s="65" t="s">
        <v>53</v>
      </c>
      <c r="J69" s="65" t="str">
        <f>ТО90000!J59</f>
        <v>MD362861</v>
      </c>
      <c r="K69" s="80">
        <f>ТО90000!K59</f>
        <v>4259</v>
      </c>
      <c r="L69" s="61"/>
    </row>
    <row r="70" spans="1:12" ht="12.75">
      <c r="A70" s="135"/>
      <c r="B70" s="115"/>
      <c r="C70" s="115"/>
      <c r="D70" s="17"/>
      <c r="E70" s="3"/>
      <c r="F70" s="3"/>
      <c r="G70" s="73"/>
      <c r="H70" s="35">
        <f t="shared" si="4"/>
        <v>0</v>
      </c>
      <c r="I70" s="65" t="s">
        <v>54</v>
      </c>
      <c r="J70" s="65" t="str">
        <f>ТО90000!J60</f>
        <v>MD140071</v>
      </c>
      <c r="K70" s="80">
        <f>ТО90000!K60</f>
        <v>2873</v>
      </c>
      <c r="L70" s="61"/>
    </row>
    <row r="71" spans="1:12" ht="12.75">
      <c r="A71" s="135"/>
      <c r="B71" s="115"/>
      <c r="C71" s="115"/>
      <c r="D71" s="17"/>
      <c r="E71" s="3"/>
      <c r="F71" s="3"/>
      <c r="G71" s="73"/>
      <c r="H71" s="35">
        <f t="shared" si="4"/>
        <v>0</v>
      </c>
      <c r="I71" s="65" t="s">
        <v>55</v>
      </c>
      <c r="J71" s="65" t="str">
        <f>ТО90000!J61</f>
        <v>MD319022</v>
      </c>
      <c r="K71" s="80">
        <f>ТО90000!K61</f>
        <v>2427</v>
      </c>
      <c r="L71" s="61"/>
    </row>
    <row r="72" spans="1:12" ht="12.75">
      <c r="A72" s="135"/>
      <c r="B72" s="115"/>
      <c r="C72" s="115"/>
      <c r="D72" s="17"/>
      <c r="E72" s="3"/>
      <c r="F72" s="3"/>
      <c r="G72" s="73"/>
      <c r="H72" s="35">
        <f t="shared" si="4"/>
        <v>0</v>
      </c>
      <c r="I72" s="66" t="s">
        <v>11</v>
      </c>
      <c r="J72" s="66"/>
      <c r="K72" s="81">
        <f>K69+K70+K71</f>
        <v>9559</v>
      </c>
      <c r="L72" s="61"/>
    </row>
    <row r="73" spans="1:12" ht="12.75">
      <c r="A73" s="135"/>
      <c r="B73" s="115"/>
      <c r="C73" s="115"/>
      <c r="D73" s="17"/>
      <c r="E73" s="3"/>
      <c r="F73" s="3"/>
      <c r="G73" s="73"/>
      <c r="H73" s="35">
        <f t="shared" si="4"/>
        <v>0</v>
      </c>
      <c r="I73" s="2"/>
      <c r="J73" s="2"/>
      <c r="K73" s="68"/>
      <c r="L73" s="61"/>
    </row>
    <row r="74" spans="1:12" ht="12.75">
      <c r="A74" s="135"/>
      <c r="B74" s="115"/>
      <c r="C74" s="115"/>
      <c r="D74" s="17"/>
      <c r="E74" s="3"/>
      <c r="F74" s="3"/>
      <c r="G74" s="73"/>
      <c r="H74" s="35">
        <f t="shared" si="4"/>
        <v>0</v>
      </c>
      <c r="I74" s="2"/>
      <c r="J74" s="2"/>
      <c r="K74" s="68"/>
      <c r="L74" s="61"/>
    </row>
    <row r="75" spans="1:12" ht="12.75">
      <c r="A75" s="135"/>
      <c r="B75" s="115"/>
      <c r="C75" s="115"/>
      <c r="D75" s="15"/>
      <c r="E75" s="3"/>
      <c r="F75" s="3"/>
      <c r="G75" s="73"/>
      <c r="H75" s="35">
        <f t="shared" si="4"/>
        <v>0</v>
      </c>
      <c r="I75" s="2"/>
      <c r="J75" s="2"/>
      <c r="K75" s="68"/>
      <c r="L75" s="61"/>
    </row>
    <row r="76" spans="1:12" ht="12.75">
      <c r="A76" s="135"/>
      <c r="B76" s="115"/>
      <c r="C76" s="115"/>
      <c r="D76" s="15"/>
      <c r="E76" s="3"/>
      <c r="F76" s="3"/>
      <c r="G76" s="73"/>
      <c r="H76" s="35">
        <f t="shared" si="4"/>
        <v>0</v>
      </c>
      <c r="I76" s="2"/>
      <c r="J76" s="2"/>
      <c r="K76" s="68"/>
      <c r="L76" s="61"/>
    </row>
    <row r="77" spans="1:12" ht="12.75">
      <c r="A77" s="135"/>
      <c r="B77" s="115"/>
      <c r="C77" s="115"/>
      <c r="E77" s="3"/>
      <c r="F77" s="3"/>
      <c r="G77" s="73"/>
      <c r="H77" s="35">
        <f>F77*G77</f>
        <v>0</v>
      </c>
      <c r="I77" s="2"/>
      <c r="J77" s="2"/>
      <c r="K77" s="68"/>
      <c r="L77" s="61"/>
    </row>
    <row r="78" spans="1:12" ht="12.75">
      <c r="A78" s="135"/>
      <c r="B78" s="115"/>
      <c r="C78" s="115"/>
      <c r="D78" s="70"/>
      <c r="E78" s="62"/>
      <c r="F78" s="62"/>
      <c r="G78" s="71"/>
      <c r="H78" s="27">
        <f>F78*G78</f>
        <v>0</v>
      </c>
      <c r="I78" s="2"/>
      <c r="J78" s="2"/>
      <c r="K78" s="68"/>
      <c r="L78" s="61"/>
    </row>
    <row r="79" spans="1:12" ht="13.5" thickBot="1">
      <c r="A79" s="135"/>
      <c r="B79" s="115"/>
      <c r="C79" s="115"/>
      <c r="D79" s="70"/>
      <c r="E79" s="62"/>
      <c r="F79" s="62"/>
      <c r="G79" s="71"/>
      <c r="H79" s="27">
        <f>F79*G79</f>
        <v>0</v>
      </c>
      <c r="I79" s="2"/>
      <c r="J79" s="2"/>
      <c r="K79" s="68"/>
      <c r="L79" s="61"/>
    </row>
    <row r="80" spans="1:12" ht="14.25" thickBot="1" thickTop="1">
      <c r="A80" s="135"/>
      <c r="B80" s="115"/>
      <c r="C80" s="116"/>
      <c r="D80" s="46" t="s">
        <v>11</v>
      </c>
      <c r="E80" s="112"/>
      <c r="F80" s="112"/>
      <c r="G80" s="113"/>
      <c r="H80" s="36">
        <f>SUM(H66:H76)</f>
        <v>0</v>
      </c>
      <c r="I80" s="2"/>
      <c r="J80" s="2"/>
      <c r="K80" s="68"/>
      <c r="L80" s="61"/>
    </row>
    <row r="81" spans="1:12" ht="13.5" thickTop="1">
      <c r="A81" s="135"/>
      <c r="B81" s="115"/>
      <c r="C81" s="114" t="s">
        <v>2</v>
      </c>
      <c r="D81" s="47" t="s">
        <v>4</v>
      </c>
      <c r="E81" s="16" t="str">
        <f>ТО15000!E67</f>
        <v>Mobil-1 0W40</v>
      </c>
      <c r="F81" s="16">
        <f>ТО15000!F67</f>
        <v>4.9</v>
      </c>
      <c r="G81" s="79">
        <f>ТО15000!G67</f>
        <v>711.46</v>
      </c>
      <c r="H81" s="35">
        <f>F81*G81</f>
        <v>3486.1540000000005</v>
      </c>
      <c r="I81" s="2"/>
      <c r="J81" s="2"/>
      <c r="K81" s="68"/>
      <c r="L81" s="61"/>
    </row>
    <row r="82" spans="1:12" ht="12.75">
      <c r="A82" s="135"/>
      <c r="B82" s="115"/>
      <c r="C82" s="115"/>
      <c r="D82" s="15" t="s">
        <v>7</v>
      </c>
      <c r="E82" s="3" t="str">
        <f>ТО15000!E68</f>
        <v>MD352626</v>
      </c>
      <c r="F82" s="3">
        <f>ТО15000!F68</f>
        <v>1</v>
      </c>
      <c r="G82" s="73">
        <f>ТО15000!G68</f>
        <v>753</v>
      </c>
      <c r="H82" s="35">
        <f aca="true" t="shared" si="5" ref="H82:H94">F82*G82</f>
        <v>753</v>
      </c>
      <c r="I82" s="2"/>
      <c r="J82" s="2"/>
      <c r="K82" s="68"/>
      <c r="L82" s="61"/>
    </row>
    <row r="83" spans="1:12" ht="12.75">
      <c r="A83" s="135"/>
      <c r="B83" s="115"/>
      <c r="C83" s="115"/>
      <c r="D83" s="15" t="s">
        <v>8</v>
      </c>
      <c r="E83" s="3" t="str">
        <f>ТО15000!E69</f>
        <v>7803A028</v>
      </c>
      <c r="F83" s="3">
        <f>ТО15000!F69</f>
        <v>1</v>
      </c>
      <c r="G83" s="73">
        <f>ТО15000!G69</f>
        <v>1310</v>
      </c>
      <c r="H83" s="35">
        <f t="shared" si="5"/>
        <v>1310</v>
      </c>
      <c r="I83" s="2"/>
      <c r="J83" s="2"/>
      <c r="K83" s="68"/>
      <c r="L83" s="61"/>
    </row>
    <row r="84" spans="1:12" ht="12.75">
      <c r="A84" s="135"/>
      <c r="B84" s="115"/>
      <c r="C84" s="115"/>
      <c r="D84" s="17" t="s">
        <v>29</v>
      </c>
      <c r="E84" s="3" t="str">
        <f>ТО90000!E70</f>
        <v>MD358549</v>
      </c>
      <c r="F84" s="3">
        <f>ТО90000!F70</f>
        <v>1</v>
      </c>
      <c r="G84" s="73">
        <f>ТО90000!G70</f>
        <v>6725</v>
      </c>
      <c r="H84" s="35">
        <f t="shared" si="5"/>
        <v>6725</v>
      </c>
      <c r="I84" s="2"/>
      <c r="J84" s="2"/>
      <c r="K84" s="68"/>
      <c r="L84" s="61"/>
    </row>
    <row r="85" spans="1:12" ht="12.75">
      <c r="A85" s="135"/>
      <c r="B85" s="115"/>
      <c r="C85" s="115"/>
      <c r="D85" s="17" t="s">
        <v>20</v>
      </c>
      <c r="E85" s="3" t="str">
        <f>ТО60000!E67</f>
        <v>1822A002</v>
      </c>
      <c r="F85" s="3">
        <f>ТО60000!F67</f>
        <v>6</v>
      </c>
      <c r="G85" s="73">
        <f>ТО60000!G67</f>
        <v>1099</v>
      </c>
      <c r="H85" s="35">
        <f t="shared" si="5"/>
        <v>6594</v>
      </c>
      <c r="I85" s="2"/>
      <c r="J85" s="2"/>
      <c r="K85" s="68"/>
      <c r="L85" s="61"/>
    </row>
    <row r="86" spans="1:12" ht="25.5">
      <c r="A86" s="135"/>
      <c r="B86" s="115"/>
      <c r="C86" s="115"/>
      <c r="D86" s="17" t="s">
        <v>27</v>
      </c>
      <c r="E86" s="3" t="str">
        <f>ТО60000!E68</f>
        <v>Antifreeze Extra</v>
      </c>
      <c r="F86" s="3">
        <f>ТО60000!F68</f>
        <v>11</v>
      </c>
      <c r="G86" s="73">
        <f>ТО60000!G68</f>
        <v>332</v>
      </c>
      <c r="H86" s="35">
        <f t="shared" si="5"/>
        <v>3652</v>
      </c>
      <c r="I86" s="2"/>
      <c r="J86" s="2"/>
      <c r="K86" s="68"/>
      <c r="L86" s="61"/>
    </row>
    <row r="87" spans="1:12" ht="25.5">
      <c r="A87" s="135"/>
      <c r="B87" s="115"/>
      <c r="C87" s="115"/>
      <c r="D87" s="17" t="s">
        <v>69</v>
      </c>
      <c r="E87" s="3" t="str">
        <f>ТО30000!E65</f>
        <v>Mobil DOT4</v>
      </c>
      <c r="F87" s="3">
        <f>ТО30000!F65</f>
        <v>1</v>
      </c>
      <c r="G87" s="73">
        <f>ТО30000!G65</f>
        <v>275</v>
      </c>
      <c r="H87" s="35">
        <f t="shared" si="5"/>
        <v>275</v>
      </c>
      <c r="I87" s="2"/>
      <c r="J87" s="2"/>
      <c r="K87" s="68"/>
      <c r="L87" s="61"/>
    </row>
    <row r="88" spans="1:12" ht="12.75">
      <c r="A88" s="135"/>
      <c r="B88" s="115"/>
      <c r="C88" s="115"/>
      <c r="D88" s="17" t="s">
        <v>22</v>
      </c>
      <c r="E88" s="3" t="str">
        <f>ТО30000!E66</f>
        <v>MR571476</v>
      </c>
      <c r="F88" s="3">
        <f>ТО30000!F66</f>
        <v>1</v>
      </c>
      <c r="G88" s="73">
        <f>ТО30000!G66</f>
        <v>2159</v>
      </c>
      <c r="H88" s="35">
        <f t="shared" si="5"/>
        <v>2159</v>
      </c>
      <c r="I88" s="2"/>
      <c r="J88" s="2"/>
      <c r="K88" s="68"/>
      <c r="L88" s="61"/>
    </row>
    <row r="89" spans="1:12" ht="12.75">
      <c r="A89" s="135"/>
      <c r="B89" s="115"/>
      <c r="C89" s="115"/>
      <c r="D89" s="17" t="s">
        <v>25</v>
      </c>
      <c r="E89" s="3" t="str">
        <f>ТО90000!E73</f>
        <v>BP ATF SP-III</v>
      </c>
      <c r="F89" s="3">
        <f>ТО90000!F73</f>
        <v>9.7</v>
      </c>
      <c r="G89" s="73">
        <f>ТО90000!G73</f>
        <v>419.3</v>
      </c>
      <c r="H89" s="35">
        <f t="shared" si="5"/>
        <v>4067.21</v>
      </c>
      <c r="I89" s="2"/>
      <c r="J89" s="2"/>
      <c r="K89" s="68"/>
      <c r="L89" s="61"/>
    </row>
    <row r="90" spans="1:12" ht="12.75">
      <c r="A90" s="135"/>
      <c r="B90" s="115"/>
      <c r="C90" s="115"/>
      <c r="D90" s="15" t="s">
        <v>24</v>
      </c>
      <c r="E90" s="3" t="str">
        <f>ТО45000!E63</f>
        <v>Mobilube 1-SHC 75W90</v>
      </c>
      <c r="F90" s="3">
        <f>ТО45000!F63</f>
        <v>2.8</v>
      </c>
      <c r="G90" s="73">
        <f>ТО45000!G63</f>
        <v>648.33</v>
      </c>
      <c r="H90" s="35">
        <f t="shared" si="5"/>
        <v>1815.324</v>
      </c>
      <c r="I90" s="2"/>
      <c r="J90" s="2"/>
      <c r="K90" s="68"/>
      <c r="L90" s="61"/>
    </row>
    <row r="91" spans="1:12" ht="12.75">
      <c r="A91" s="135"/>
      <c r="B91" s="115"/>
      <c r="C91" s="115"/>
      <c r="D91" s="15" t="s">
        <v>47</v>
      </c>
      <c r="E91" s="3" t="str">
        <f>ТО90000!E75</f>
        <v>Mobilube 1-SHC 75W90</v>
      </c>
      <c r="F91" s="3">
        <f>ТО90000!F75</f>
        <v>1.15</v>
      </c>
      <c r="G91" s="73">
        <f>ТО90000!G75</f>
        <v>648.33</v>
      </c>
      <c r="H91" s="35">
        <f t="shared" si="5"/>
        <v>745.5794999999999</v>
      </c>
      <c r="I91" s="2"/>
      <c r="J91" s="2"/>
      <c r="K91" s="68"/>
      <c r="L91" s="61"/>
    </row>
    <row r="92" spans="1:12" ht="12.75">
      <c r="A92" s="135"/>
      <c r="B92" s="115"/>
      <c r="C92" s="115"/>
      <c r="D92" s="48" t="s">
        <v>46</v>
      </c>
      <c r="E92" s="3" t="str">
        <f>ТО45000!E64</f>
        <v>Mobilube 1-SHC 75W90</v>
      </c>
      <c r="F92" s="3">
        <f>ТО45000!F64</f>
        <v>1.6</v>
      </c>
      <c r="G92" s="73">
        <f>ТО45000!G64</f>
        <v>648.33</v>
      </c>
      <c r="H92" s="35">
        <f t="shared" si="5"/>
        <v>1037.3280000000002</v>
      </c>
      <c r="I92" s="2"/>
      <c r="J92" s="2"/>
      <c r="K92" s="68"/>
      <c r="L92" s="61"/>
    </row>
    <row r="93" spans="1:12" ht="25.5">
      <c r="A93" s="135"/>
      <c r="B93" s="115"/>
      <c r="C93" s="115"/>
      <c r="D93" s="70" t="s">
        <v>79</v>
      </c>
      <c r="E93" s="62" t="str">
        <f>'[2]Запчасти'!$B$160</f>
        <v>MR561584</v>
      </c>
      <c r="F93" s="62">
        <v>1</v>
      </c>
      <c r="G93" s="71">
        <f>'[2]Запчасти'!$C$160</f>
        <v>523</v>
      </c>
      <c r="H93" s="35">
        <f t="shared" si="5"/>
        <v>523</v>
      </c>
      <c r="I93" s="2"/>
      <c r="J93" s="2"/>
      <c r="K93" s="68"/>
      <c r="L93" s="61"/>
    </row>
    <row r="94" spans="1:12" ht="13.5" thickBot="1">
      <c r="A94" s="135"/>
      <c r="B94" s="115"/>
      <c r="C94" s="115"/>
      <c r="D94" s="70"/>
      <c r="E94" s="62"/>
      <c r="F94" s="62"/>
      <c r="G94" s="71"/>
      <c r="H94" s="35">
        <f t="shared" si="5"/>
        <v>0</v>
      </c>
      <c r="I94" s="2"/>
      <c r="J94" s="2"/>
      <c r="K94" s="68"/>
      <c r="L94" s="61"/>
    </row>
    <row r="95" spans="1:12" ht="14.25" thickBot="1" thickTop="1">
      <c r="A95" s="136"/>
      <c r="B95" s="122"/>
      <c r="C95" s="122"/>
      <c r="D95" s="44" t="s">
        <v>11</v>
      </c>
      <c r="E95" s="119"/>
      <c r="F95" s="119"/>
      <c r="G95" s="120"/>
      <c r="H95" s="36">
        <f>SUM(H81:H91)</f>
        <v>31582.2675</v>
      </c>
      <c r="I95" s="56"/>
      <c r="J95" s="56"/>
      <c r="K95" s="82"/>
      <c r="L95" s="57"/>
    </row>
    <row r="96" spans="1:8" ht="14.25" thickBot="1" thickTop="1">
      <c r="A96" s="139" t="s">
        <v>76</v>
      </c>
      <c r="B96" s="141" t="str">
        <f>B12</f>
        <v>3,2 DI-D</v>
      </c>
      <c r="C96" s="8" t="s">
        <v>1</v>
      </c>
      <c r="D96" s="121"/>
      <c r="E96" s="121"/>
      <c r="F96" s="121"/>
      <c r="G96" s="121"/>
      <c r="H96" s="37">
        <f>H23+G3</f>
        <v>33142.387500000004</v>
      </c>
    </row>
    <row r="97" spans="1:8" ht="14.25" thickBot="1" thickTop="1">
      <c r="A97" s="139"/>
      <c r="B97" s="142"/>
      <c r="C97" s="9" t="s">
        <v>2</v>
      </c>
      <c r="D97" s="117"/>
      <c r="E97" s="117"/>
      <c r="F97" s="117"/>
      <c r="G97" s="117"/>
      <c r="H97" s="37">
        <f>H35+G4</f>
        <v>35884.6415</v>
      </c>
    </row>
    <row r="98" spans="1:8" ht="14.25" thickBot="1" thickTop="1">
      <c r="A98" s="139"/>
      <c r="B98" s="177">
        <v>3</v>
      </c>
      <c r="C98" s="9" t="s">
        <v>1</v>
      </c>
      <c r="D98" s="83"/>
      <c r="E98" s="83"/>
      <c r="F98" s="83"/>
      <c r="G98" s="83"/>
      <c r="H98" s="37">
        <f>H50+G5</f>
        <v>51471.241500000004</v>
      </c>
    </row>
    <row r="99" spans="1:8" ht="14.25" thickBot="1" thickTop="1">
      <c r="A99" s="139"/>
      <c r="B99" s="178"/>
      <c r="C99" s="9" t="s">
        <v>2</v>
      </c>
      <c r="D99" s="83"/>
      <c r="E99" s="83"/>
      <c r="F99" s="83"/>
      <c r="G99" s="83"/>
      <c r="H99" s="37">
        <f>H65+G6</f>
        <v>53463.79550000001</v>
      </c>
    </row>
    <row r="100" spans="1:8" ht="14.25" thickBot="1" thickTop="1">
      <c r="A100" s="139"/>
      <c r="B100" s="142" t="str">
        <f>B66</f>
        <v>3,8 MIVEC</v>
      </c>
      <c r="C100" s="9" t="s">
        <v>1</v>
      </c>
      <c r="D100" s="117"/>
      <c r="E100" s="117"/>
      <c r="F100" s="117"/>
      <c r="G100" s="117"/>
      <c r="H100" s="37"/>
    </row>
    <row r="101" spans="1:8" ht="14.25" thickBot="1" thickTop="1">
      <c r="A101" s="140"/>
      <c r="B101" s="143"/>
      <c r="C101" s="10" t="s">
        <v>2</v>
      </c>
      <c r="D101" s="118"/>
      <c r="E101" s="118"/>
      <c r="F101" s="118"/>
      <c r="G101" s="118"/>
      <c r="H101" s="37">
        <f>H95+G8</f>
        <v>49824.9675</v>
      </c>
    </row>
    <row r="102" spans="1:8" ht="16.5" customHeight="1" thickBot="1" thickTop="1">
      <c r="A102" s="123" t="s">
        <v>78</v>
      </c>
      <c r="B102" s="125" t="str">
        <f>B96</f>
        <v>3,2 DI-D</v>
      </c>
      <c r="C102" s="11" t="s">
        <v>1</v>
      </c>
      <c r="D102" s="127"/>
      <c r="E102" s="127"/>
      <c r="F102" s="127"/>
      <c r="G102" s="127"/>
      <c r="H102" s="38">
        <f>H96+G10</f>
        <v>34391.887500000004</v>
      </c>
    </row>
    <row r="103" spans="1:8" ht="17.25" customHeight="1" thickBot="1" thickTop="1">
      <c r="A103" s="123"/>
      <c r="B103" s="126"/>
      <c r="C103" s="12" t="s">
        <v>2</v>
      </c>
      <c r="D103" s="128"/>
      <c r="E103" s="128"/>
      <c r="F103" s="128"/>
      <c r="G103" s="128"/>
      <c r="H103" s="38">
        <f>H97+G10</f>
        <v>37134.1415</v>
      </c>
    </row>
    <row r="104" spans="1:8" ht="17.25" customHeight="1" thickBot="1" thickTop="1">
      <c r="A104" s="123"/>
      <c r="B104" s="131">
        <v>3</v>
      </c>
      <c r="C104" s="12" t="s">
        <v>1</v>
      </c>
      <c r="D104" s="128"/>
      <c r="E104" s="128"/>
      <c r="F104" s="128"/>
      <c r="G104" s="172"/>
      <c r="H104" s="38">
        <f>H98+G10</f>
        <v>52720.741500000004</v>
      </c>
    </row>
    <row r="105" spans="1:8" ht="17.25" customHeight="1" thickBot="1" thickTop="1">
      <c r="A105" s="123"/>
      <c r="B105" s="132"/>
      <c r="C105" s="12" t="s">
        <v>2</v>
      </c>
      <c r="D105" s="128"/>
      <c r="E105" s="128"/>
      <c r="F105" s="128"/>
      <c r="G105" s="172"/>
      <c r="H105" s="38">
        <f>H99+G10</f>
        <v>54713.29550000001</v>
      </c>
    </row>
    <row r="106" spans="1:8" ht="17.25" customHeight="1" thickBot="1" thickTop="1">
      <c r="A106" s="123"/>
      <c r="B106" s="126" t="str">
        <f>B100</f>
        <v>3,8 MIVEC</v>
      </c>
      <c r="C106" s="12" t="s">
        <v>1</v>
      </c>
      <c r="D106" s="128"/>
      <c r="E106" s="128"/>
      <c r="F106" s="128"/>
      <c r="G106" s="128"/>
      <c r="H106" s="38"/>
    </row>
    <row r="107" spans="1:8" ht="17.25" customHeight="1" thickBot="1" thickTop="1">
      <c r="A107" s="124"/>
      <c r="B107" s="129"/>
      <c r="C107" s="13" t="s">
        <v>2</v>
      </c>
      <c r="D107" s="130"/>
      <c r="E107" s="130"/>
      <c r="F107" s="130"/>
      <c r="G107" s="130"/>
      <c r="H107" s="38">
        <f>H101+G10</f>
        <v>51074.4675</v>
      </c>
    </row>
    <row r="108" spans="1:8" ht="21" customHeight="1" thickBot="1" thickTop="1">
      <c r="A108" s="139" t="s">
        <v>77</v>
      </c>
      <c r="B108" s="141" t="str">
        <f>B102</f>
        <v>3,2 DI-D</v>
      </c>
      <c r="C108" s="8" t="s">
        <v>1</v>
      </c>
      <c r="D108" s="121"/>
      <c r="E108" s="121"/>
      <c r="F108" s="121"/>
      <c r="G108" s="196"/>
      <c r="H108" s="37">
        <f>H102</f>
        <v>34391.887500000004</v>
      </c>
    </row>
    <row r="109" spans="1:8" ht="18" customHeight="1" thickBot="1" thickTop="1">
      <c r="A109" s="139"/>
      <c r="B109" s="142"/>
      <c r="C109" s="9" t="s">
        <v>2</v>
      </c>
      <c r="D109" s="197"/>
      <c r="E109" s="197"/>
      <c r="F109" s="197"/>
      <c r="G109" s="198"/>
      <c r="H109" s="37">
        <f>H103</f>
        <v>37134.1415</v>
      </c>
    </row>
    <row r="110" spans="1:8" ht="18" customHeight="1" thickBot="1" thickTop="1">
      <c r="A110" s="139"/>
      <c r="B110" s="177">
        <v>3</v>
      </c>
      <c r="C110" s="9" t="s">
        <v>1</v>
      </c>
      <c r="D110" s="87"/>
      <c r="E110" s="87"/>
      <c r="F110" s="87"/>
      <c r="G110" s="87"/>
      <c r="H110" s="37">
        <f>H104+K42+G9</f>
        <v>66028.2415</v>
      </c>
    </row>
    <row r="111" spans="1:8" ht="18" customHeight="1" thickBot="1" thickTop="1">
      <c r="A111" s="139"/>
      <c r="B111" s="178"/>
      <c r="C111" s="9" t="s">
        <v>2</v>
      </c>
      <c r="D111" s="87"/>
      <c r="E111" s="87"/>
      <c r="F111" s="87"/>
      <c r="G111" s="87"/>
      <c r="H111" s="37">
        <f>H105+K42+G9</f>
        <v>68020.79550000001</v>
      </c>
    </row>
    <row r="112" spans="1:8" ht="17.25" customHeight="1" thickBot="1" thickTop="1">
      <c r="A112" s="139"/>
      <c r="B112" s="142" t="str">
        <f>B106</f>
        <v>3,8 MIVEC</v>
      </c>
      <c r="C112" s="9" t="s">
        <v>1</v>
      </c>
      <c r="D112" s="117"/>
      <c r="E112" s="117"/>
      <c r="F112" s="117"/>
      <c r="G112" s="117"/>
      <c r="H112" s="37"/>
    </row>
    <row r="113" spans="1:8" ht="18" customHeight="1" thickBot="1" thickTop="1">
      <c r="A113" s="140"/>
      <c r="B113" s="143"/>
      <c r="C113" s="10" t="s">
        <v>2</v>
      </c>
      <c r="D113" s="118"/>
      <c r="E113" s="118"/>
      <c r="F113" s="118"/>
      <c r="G113" s="118"/>
      <c r="H113" s="37">
        <f>H107+K72+G9</f>
        <v>64381.9675</v>
      </c>
    </row>
    <row r="114" ht="13.5" thickTop="1"/>
  </sheetData>
  <sheetProtection/>
  <mergeCells count="62">
    <mergeCell ref="D104:G104"/>
    <mergeCell ref="D105:G105"/>
    <mergeCell ref="G7:H7"/>
    <mergeCell ref="G8:H8"/>
    <mergeCell ref="C36:C50"/>
    <mergeCell ref="C51:C65"/>
    <mergeCell ref="G9:H9"/>
    <mergeCell ref="G10:H10"/>
    <mergeCell ref="B98:B99"/>
    <mergeCell ref="A1:C1"/>
    <mergeCell ref="D1:H1"/>
    <mergeCell ref="A2:C2"/>
    <mergeCell ref="G2:H2"/>
    <mergeCell ref="E2:F2"/>
    <mergeCell ref="A3:A8"/>
    <mergeCell ref="B3:B4"/>
    <mergeCell ref="B7:B8"/>
    <mergeCell ref="G3:H3"/>
    <mergeCell ref="G4:H4"/>
    <mergeCell ref="E3:F8"/>
    <mergeCell ref="B5:B6"/>
    <mergeCell ref="G5:H5"/>
    <mergeCell ref="G6:H6"/>
    <mergeCell ref="A9:A10"/>
    <mergeCell ref="B10:C10"/>
    <mergeCell ref="E23:G23"/>
    <mergeCell ref="E35:G35"/>
    <mergeCell ref="A12:A95"/>
    <mergeCell ref="B12:B35"/>
    <mergeCell ref="C12:C23"/>
    <mergeCell ref="C24:C35"/>
    <mergeCell ref="C66:C80"/>
    <mergeCell ref="C81:C95"/>
    <mergeCell ref="E80:G80"/>
    <mergeCell ref="E95:G95"/>
    <mergeCell ref="B66:B95"/>
    <mergeCell ref="E9:F9"/>
    <mergeCell ref="E10:F10"/>
    <mergeCell ref="B36:B65"/>
    <mergeCell ref="A96:A101"/>
    <mergeCell ref="B96:B97"/>
    <mergeCell ref="D96:G96"/>
    <mergeCell ref="D97:G97"/>
    <mergeCell ref="B100:B101"/>
    <mergeCell ref="D100:G100"/>
    <mergeCell ref="D101:G101"/>
    <mergeCell ref="B110:B111"/>
    <mergeCell ref="B106:B107"/>
    <mergeCell ref="D106:G106"/>
    <mergeCell ref="D107:G107"/>
    <mergeCell ref="A102:A107"/>
    <mergeCell ref="B102:B103"/>
    <mergeCell ref="D102:G102"/>
    <mergeCell ref="D103:G103"/>
    <mergeCell ref="A108:A113"/>
    <mergeCell ref="B108:B109"/>
    <mergeCell ref="D108:G108"/>
    <mergeCell ref="D109:G109"/>
    <mergeCell ref="B112:B113"/>
    <mergeCell ref="D112:G112"/>
    <mergeCell ref="D113:G113"/>
    <mergeCell ref="B104:B10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20.375" style="1" customWidth="1"/>
    <col min="2" max="2" width="10.25390625" style="1" bestFit="1" customWidth="1"/>
    <col min="3" max="3" width="11.125" style="1" customWidth="1"/>
    <col min="4" max="4" width="18.753906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87" t="str">
        <f>ТО15000!A1</f>
        <v>Pajero IV (BK)</v>
      </c>
      <c r="B1" s="188"/>
      <c r="C1" s="188"/>
      <c r="D1" s="152" t="s">
        <v>38</v>
      </c>
      <c r="E1" s="152"/>
      <c r="F1" s="152"/>
      <c r="G1" s="153"/>
      <c r="H1" s="154"/>
    </row>
    <row r="2" spans="1:8" ht="16.5" thickTop="1">
      <c r="A2" s="155"/>
      <c r="B2" s="112"/>
      <c r="C2" s="112"/>
      <c r="D2" s="41" t="s">
        <v>15</v>
      </c>
      <c r="E2" s="164" t="s">
        <v>74</v>
      </c>
      <c r="F2" s="165"/>
      <c r="G2" s="170" t="s">
        <v>72</v>
      </c>
      <c r="H2" s="171"/>
    </row>
    <row r="3" spans="1:21" ht="12.75">
      <c r="A3" s="123" t="s">
        <v>48</v>
      </c>
      <c r="B3" s="158" t="str">
        <f>ТО180000!B3</f>
        <v>3,2 DI-D</v>
      </c>
      <c r="C3" s="6" t="s">
        <v>1</v>
      </c>
      <c r="D3" s="42">
        <v>1.9</v>
      </c>
      <c r="E3" s="181">
        <f>'[1]Лист1'!$B$5</f>
        <v>2499</v>
      </c>
      <c r="F3" s="182"/>
      <c r="G3" s="160">
        <f>D3*E3</f>
        <v>4748.099999999999</v>
      </c>
      <c r="H3" s="16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23"/>
      <c r="B4" s="158"/>
      <c r="C4" s="6" t="s">
        <v>2</v>
      </c>
      <c r="D4" s="42">
        <v>1.9</v>
      </c>
      <c r="E4" s="183"/>
      <c r="F4" s="184"/>
      <c r="G4" s="160">
        <f>D4*E3</f>
        <v>4748.099999999999</v>
      </c>
      <c r="H4" s="16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23"/>
      <c r="B5" s="131">
        <v>3</v>
      </c>
      <c r="C5" s="6" t="s">
        <v>1</v>
      </c>
      <c r="D5" s="42">
        <v>1.6</v>
      </c>
      <c r="E5" s="183"/>
      <c r="F5" s="184"/>
      <c r="G5" s="160">
        <f>D5*E3</f>
        <v>3998.4</v>
      </c>
      <c r="H5" s="16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23"/>
      <c r="B6" s="132"/>
      <c r="C6" s="6" t="s">
        <v>2</v>
      </c>
      <c r="D6" s="42">
        <v>1.6</v>
      </c>
      <c r="E6" s="183"/>
      <c r="F6" s="184"/>
      <c r="G6" s="160">
        <f>D6*E3</f>
        <v>3998.4</v>
      </c>
      <c r="H6" s="1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23"/>
      <c r="B7" s="158" t="str">
        <f>ТО180000!B7</f>
        <v>3,8 MIVEC</v>
      </c>
      <c r="C7" s="6" t="s">
        <v>1</v>
      </c>
      <c r="D7" s="42"/>
      <c r="E7" s="183"/>
      <c r="F7" s="184"/>
      <c r="G7" s="160"/>
      <c r="H7" s="16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24"/>
      <c r="B8" s="159"/>
      <c r="C8" s="7" t="s">
        <v>2</v>
      </c>
      <c r="D8" s="43">
        <v>1.6</v>
      </c>
      <c r="E8" s="185"/>
      <c r="F8" s="186"/>
      <c r="G8" s="162">
        <f>D8*E3</f>
        <v>3998.4</v>
      </c>
      <c r="H8" s="16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66" t="s">
        <v>14</v>
      </c>
      <c r="B9" s="168" t="s">
        <v>13</v>
      </c>
      <c r="C9" s="153"/>
      <c r="D9" s="15">
        <f>ТО15000!D9</f>
        <v>1.6</v>
      </c>
      <c r="E9" s="148">
        <f>'[1]Лист1'!$B$5</f>
        <v>2499</v>
      </c>
      <c r="F9" s="149"/>
      <c r="G9" s="150">
        <f>D9*E9</f>
        <v>3998.4</v>
      </c>
      <c r="H9" s="15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67"/>
      <c r="B10" s="169" t="s">
        <v>12</v>
      </c>
      <c r="C10" s="108"/>
      <c r="D10" s="44">
        <f>ТО15000!D10</f>
        <v>0.5</v>
      </c>
      <c r="E10" s="108">
        <f>'[1]Лист1'!$B$5</f>
        <v>2499</v>
      </c>
      <c r="F10" s="109"/>
      <c r="G10" s="110">
        <f>D10*E10</f>
        <v>1249.5</v>
      </c>
      <c r="H10" s="1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5" t="str">
        <f>B3</f>
        <v>3,2 DI-D</v>
      </c>
      <c r="C12" s="114" t="s">
        <v>1</v>
      </c>
      <c r="D12" s="15" t="s">
        <v>4</v>
      </c>
      <c r="E12" s="16" t="s">
        <v>67</v>
      </c>
      <c r="F12" s="16">
        <v>9.3</v>
      </c>
      <c r="G12" s="78">
        <f>'[2]Масла и технические жидкости'!$C$4</f>
        <v>522</v>
      </c>
      <c r="H12" s="34">
        <f>F12*G12</f>
        <v>4854.6</v>
      </c>
    </row>
    <row r="13" spans="1:8" ht="12.75">
      <c r="A13" s="144"/>
      <c r="B13" s="135"/>
      <c r="C13" s="115"/>
      <c r="D13" s="15" t="s">
        <v>7</v>
      </c>
      <c r="E13" s="3" t="s">
        <v>63</v>
      </c>
      <c r="F13" s="3">
        <v>1</v>
      </c>
      <c r="G13" s="71">
        <f>'[2]Запчасти'!$C$155</f>
        <v>858</v>
      </c>
      <c r="H13" s="35">
        <f>F13*G13</f>
        <v>858</v>
      </c>
    </row>
    <row r="14" spans="1:8" ht="12.75">
      <c r="A14" s="144"/>
      <c r="B14" s="135"/>
      <c r="C14" s="115"/>
      <c r="D14" s="15" t="s">
        <v>8</v>
      </c>
      <c r="E14" s="3" t="s">
        <v>65</v>
      </c>
      <c r="F14" s="3">
        <v>1</v>
      </c>
      <c r="G14" s="71">
        <f>'[2]Запчасти'!$C$149</f>
        <v>1310</v>
      </c>
      <c r="H14" s="35">
        <f>F14*G14</f>
        <v>1310</v>
      </c>
    </row>
    <row r="15" spans="1:8" ht="12.75">
      <c r="A15" s="144"/>
      <c r="B15" s="135"/>
      <c r="C15" s="115"/>
      <c r="D15" s="17" t="s">
        <v>61</v>
      </c>
      <c r="E15" s="3" t="s">
        <v>66</v>
      </c>
      <c r="F15" s="3">
        <v>1</v>
      </c>
      <c r="G15" s="71">
        <f>'[2]Запчасти'!$C$157</f>
        <v>1782</v>
      </c>
      <c r="H15" s="35">
        <f aca="true" t="shared" si="0" ref="H15:H21">F15*G15</f>
        <v>1782</v>
      </c>
    </row>
    <row r="16" spans="1:8" ht="15" customHeight="1">
      <c r="A16" s="144"/>
      <c r="B16" s="135"/>
      <c r="C16" s="115"/>
      <c r="D16" s="15"/>
      <c r="E16" s="3"/>
      <c r="F16" s="3"/>
      <c r="G16" s="73"/>
      <c r="H16" s="35">
        <f t="shared" si="0"/>
        <v>0</v>
      </c>
    </row>
    <row r="17" spans="1:8" ht="12.75">
      <c r="A17" s="144"/>
      <c r="B17" s="135"/>
      <c r="C17" s="115"/>
      <c r="D17" s="15"/>
      <c r="E17" s="3"/>
      <c r="F17" s="3"/>
      <c r="G17" s="73"/>
      <c r="H17" s="35">
        <f t="shared" si="0"/>
        <v>0</v>
      </c>
    </row>
    <row r="18" spans="1:8" ht="12.75">
      <c r="A18" s="144"/>
      <c r="B18" s="135"/>
      <c r="C18" s="115"/>
      <c r="D18" s="15"/>
      <c r="E18" s="3"/>
      <c r="F18" s="3"/>
      <c r="G18" s="73"/>
      <c r="H18" s="35">
        <f t="shared" si="0"/>
        <v>0</v>
      </c>
    </row>
    <row r="19" spans="1:8" ht="12.75">
      <c r="A19" s="144"/>
      <c r="B19" s="135"/>
      <c r="C19" s="115"/>
      <c r="D19" s="15"/>
      <c r="E19" s="3"/>
      <c r="F19" s="3"/>
      <c r="G19" s="73"/>
      <c r="H19" s="35">
        <f t="shared" si="0"/>
        <v>0</v>
      </c>
    </row>
    <row r="20" spans="1:8" ht="12.75">
      <c r="A20" s="144"/>
      <c r="B20" s="135"/>
      <c r="C20" s="115"/>
      <c r="D20" s="15"/>
      <c r="E20" s="3"/>
      <c r="F20" s="3"/>
      <c r="G20" s="73"/>
      <c r="H20" s="35">
        <f t="shared" si="0"/>
        <v>0</v>
      </c>
    </row>
    <row r="21" spans="1:8" ht="13.5" thickBot="1">
      <c r="A21" s="144"/>
      <c r="B21" s="135"/>
      <c r="C21" s="115"/>
      <c r="D21" s="15"/>
      <c r="E21" s="3"/>
      <c r="F21" s="3"/>
      <c r="G21" s="73"/>
      <c r="H21" s="35">
        <f t="shared" si="0"/>
        <v>0</v>
      </c>
    </row>
    <row r="22" spans="1:8" ht="14.25" thickBot="1" thickTop="1">
      <c r="A22" s="144"/>
      <c r="B22" s="135"/>
      <c r="C22" s="116"/>
      <c r="D22" s="46" t="s">
        <v>11</v>
      </c>
      <c r="E22" s="191"/>
      <c r="F22" s="191"/>
      <c r="G22" s="192"/>
      <c r="H22" s="36">
        <f>SUM(H12:H21)</f>
        <v>8804.6</v>
      </c>
    </row>
    <row r="23" spans="1:8" ht="13.5" thickTop="1">
      <c r="A23" s="144"/>
      <c r="B23" s="135"/>
      <c r="C23" s="115" t="s">
        <v>2</v>
      </c>
      <c r="D23" s="15" t="s">
        <v>4</v>
      </c>
      <c r="E23" s="16" t="s">
        <v>67</v>
      </c>
      <c r="F23" s="16">
        <v>9.3</v>
      </c>
      <c r="G23" s="78">
        <f>'[2]Масла и технические жидкости'!$C$4</f>
        <v>522</v>
      </c>
      <c r="H23" s="35">
        <f>F23*G23</f>
        <v>4854.6</v>
      </c>
    </row>
    <row r="24" spans="1:8" ht="12.75">
      <c r="A24" s="144"/>
      <c r="B24" s="135"/>
      <c r="C24" s="115"/>
      <c r="D24" s="15" t="s">
        <v>7</v>
      </c>
      <c r="E24" s="3" t="s">
        <v>63</v>
      </c>
      <c r="F24" s="3">
        <v>1</v>
      </c>
      <c r="G24" s="71">
        <f>'[2]Запчасти'!$C$155</f>
        <v>858</v>
      </c>
      <c r="H24" s="35">
        <f aca="true" t="shared" si="1" ref="H24:H32">F24*G24</f>
        <v>858</v>
      </c>
    </row>
    <row r="25" spans="1:8" ht="12.75">
      <c r="A25" s="144"/>
      <c r="B25" s="135"/>
      <c r="C25" s="115"/>
      <c r="D25" s="15" t="s">
        <v>8</v>
      </c>
      <c r="E25" s="3" t="s">
        <v>65</v>
      </c>
      <c r="F25" s="3">
        <v>1</v>
      </c>
      <c r="G25" s="71">
        <f>'[2]Запчасти'!$C$149</f>
        <v>1310</v>
      </c>
      <c r="H25" s="35">
        <f t="shared" si="1"/>
        <v>1310</v>
      </c>
    </row>
    <row r="26" spans="1:8" ht="12.75">
      <c r="A26" s="144"/>
      <c r="B26" s="135"/>
      <c r="C26" s="115"/>
      <c r="D26" s="17" t="s">
        <v>61</v>
      </c>
      <c r="E26" s="3" t="s">
        <v>66</v>
      </c>
      <c r="F26" s="3">
        <v>1</v>
      </c>
      <c r="G26" s="71">
        <f>'[2]Запчасти'!$C$157</f>
        <v>1782</v>
      </c>
      <c r="H26" s="35">
        <f t="shared" si="1"/>
        <v>1782</v>
      </c>
    </row>
    <row r="27" spans="1:8" ht="12.75">
      <c r="A27" s="144"/>
      <c r="B27" s="135"/>
      <c r="C27" s="115"/>
      <c r="D27" s="15"/>
      <c r="E27" s="3"/>
      <c r="F27" s="3"/>
      <c r="G27" s="73"/>
      <c r="H27" s="35">
        <f t="shared" si="1"/>
        <v>0</v>
      </c>
    </row>
    <row r="28" spans="1:8" ht="12.75">
      <c r="A28" s="144"/>
      <c r="B28" s="135"/>
      <c r="C28" s="115"/>
      <c r="D28" s="15"/>
      <c r="E28" s="3"/>
      <c r="F28" s="3"/>
      <c r="G28" s="73"/>
      <c r="H28" s="35">
        <f t="shared" si="1"/>
        <v>0</v>
      </c>
    </row>
    <row r="29" spans="1:8" ht="12.75">
      <c r="A29" s="144"/>
      <c r="B29" s="135"/>
      <c r="C29" s="115"/>
      <c r="D29" s="15"/>
      <c r="E29" s="3"/>
      <c r="F29" s="3"/>
      <c r="G29" s="73"/>
      <c r="H29" s="35">
        <f t="shared" si="1"/>
        <v>0</v>
      </c>
    </row>
    <row r="30" spans="1:8" ht="12.75">
      <c r="A30" s="144"/>
      <c r="B30" s="135"/>
      <c r="C30" s="115"/>
      <c r="D30" s="15"/>
      <c r="E30" s="3"/>
      <c r="F30" s="3"/>
      <c r="G30" s="73"/>
      <c r="H30" s="35">
        <f t="shared" si="1"/>
        <v>0</v>
      </c>
    </row>
    <row r="31" spans="1:8" ht="12.75">
      <c r="A31" s="144"/>
      <c r="B31" s="135"/>
      <c r="C31" s="115"/>
      <c r="D31" s="15"/>
      <c r="E31" s="3"/>
      <c r="F31" s="3"/>
      <c r="G31" s="73"/>
      <c r="H31" s="35">
        <f t="shared" si="1"/>
        <v>0</v>
      </c>
    </row>
    <row r="32" spans="1:8" ht="13.5" thickBot="1">
      <c r="A32" s="144"/>
      <c r="B32" s="135"/>
      <c r="C32" s="115"/>
      <c r="D32" s="15"/>
      <c r="E32" s="3"/>
      <c r="F32" s="3"/>
      <c r="G32" s="73"/>
      <c r="H32" s="35">
        <f t="shared" si="1"/>
        <v>0</v>
      </c>
    </row>
    <row r="33" spans="1:8" ht="14.25" thickBot="1" thickTop="1">
      <c r="A33" s="144"/>
      <c r="B33" s="136"/>
      <c r="C33" s="115"/>
      <c r="D33" s="46" t="s">
        <v>11</v>
      </c>
      <c r="E33" s="191"/>
      <c r="F33" s="191"/>
      <c r="G33" s="192"/>
      <c r="H33" s="36">
        <f>SUM(H23:H32)</f>
        <v>8804.6</v>
      </c>
    </row>
    <row r="34" spans="1:8" ht="13.5" thickTop="1">
      <c r="A34" s="144"/>
      <c r="B34" s="201">
        <v>3</v>
      </c>
      <c r="C34" s="114" t="s">
        <v>1</v>
      </c>
      <c r="D34" s="92" t="s">
        <v>4</v>
      </c>
      <c r="E34" s="69" t="str">
        <f>'[2]Масла и технические жидкости'!$B$5</f>
        <v>Mobil-1 0W40</v>
      </c>
      <c r="F34" s="69">
        <v>4.9</v>
      </c>
      <c r="G34" s="78">
        <f>'[2]Масла и технические жидкости'!$C$5</f>
        <v>711.46</v>
      </c>
      <c r="H34" s="35">
        <f>F34*G34</f>
        <v>3486.1540000000005</v>
      </c>
    </row>
    <row r="35" spans="1:8" ht="12.75">
      <c r="A35" s="144"/>
      <c r="B35" s="201"/>
      <c r="C35" s="115"/>
      <c r="D35" s="70" t="s">
        <v>7</v>
      </c>
      <c r="E35" s="62" t="str">
        <f>'[2]Запчасти'!$B$148</f>
        <v>MD352626</v>
      </c>
      <c r="F35" s="62">
        <v>1</v>
      </c>
      <c r="G35" s="71">
        <f>'[2]Запчасти'!$C$148</f>
        <v>753</v>
      </c>
      <c r="H35" s="35">
        <f aca="true" t="shared" si="2" ref="H35:H43">F35*G35</f>
        <v>753</v>
      </c>
    </row>
    <row r="36" spans="1:8" ht="12.75">
      <c r="A36" s="144"/>
      <c r="B36" s="201"/>
      <c r="C36" s="115"/>
      <c r="D36" s="70" t="s">
        <v>8</v>
      </c>
      <c r="E36" s="62" t="str">
        <f>'[2]Запчасти'!$B$149</f>
        <v>7803A028</v>
      </c>
      <c r="F36" s="62">
        <v>1</v>
      </c>
      <c r="G36" s="71">
        <f>'[2]Запчасти'!$C$149</f>
        <v>1310</v>
      </c>
      <c r="H36" s="35">
        <f t="shared" si="2"/>
        <v>1310</v>
      </c>
    </row>
    <row r="37" spans="1:8" ht="12.75">
      <c r="A37" s="144"/>
      <c r="B37" s="201"/>
      <c r="C37" s="115"/>
      <c r="D37" s="15"/>
      <c r="E37" s="3"/>
      <c r="F37" s="3"/>
      <c r="G37" s="3"/>
      <c r="H37" s="35">
        <f t="shared" si="2"/>
        <v>0</v>
      </c>
    </row>
    <row r="38" spans="1:8" ht="12.75">
      <c r="A38" s="144"/>
      <c r="B38" s="201"/>
      <c r="C38" s="115"/>
      <c r="D38" s="15"/>
      <c r="E38" s="3"/>
      <c r="F38" s="3"/>
      <c r="G38" s="3"/>
      <c r="H38" s="35">
        <f t="shared" si="2"/>
        <v>0</v>
      </c>
    </row>
    <row r="39" spans="1:8" ht="12.75">
      <c r="A39" s="144"/>
      <c r="B39" s="201"/>
      <c r="C39" s="115"/>
      <c r="D39" s="15"/>
      <c r="E39" s="3"/>
      <c r="F39" s="3"/>
      <c r="G39" s="3"/>
      <c r="H39" s="35">
        <f t="shared" si="2"/>
        <v>0</v>
      </c>
    </row>
    <row r="40" spans="1:8" ht="12.75">
      <c r="A40" s="144"/>
      <c r="B40" s="201"/>
      <c r="C40" s="115"/>
      <c r="D40" s="15"/>
      <c r="E40" s="3"/>
      <c r="F40" s="3"/>
      <c r="G40" s="3"/>
      <c r="H40" s="35">
        <f t="shared" si="2"/>
        <v>0</v>
      </c>
    </row>
    <row r="41" spans="1:8" ht="12.75">
      <c r="A41" s="144"/>
      <c r="B41" s="201"/>
      <c r="C41" s="115"/>
      <c r="D41" s="15"/>
      <c r="E41" s="3"/>
      <c r="F41" s="3"/>
      <c r="G41" s="3"/>
      <c r="H41" s="35">
        <f t="shared" si="2"/>
        <v>0</v>
      </c>
    </row>
    <row r="42" spans="1:8" ht="12.75">
      <c r="A42" s="144"/>
      <c r="B42" s="201"/>
      <c r="C42" s="115"/>
      <c r="D42" s="15"/>
      <c r="E42" s="3"/>
      <c r="F42" s="3"/>
      <c r="G42" s="3"/>
      <c r="H42" s="35">
        <f t="shared" si="2"/>
        <v>0</v>
      </c>
    </row>
    <row r="43" spans="1:8" ht="13.5" thickBot="1">
      <c r="A43" s="144"/>
      <c r="B43" s="201"/>
      <c r="C43" s="115"/>
      <c r="D43" s="15"/>
      <c r="E43" s="3"/>
      <c r="F43" s="3"/>
      <c r="G43" s="3"/>
      <c r="H43" s="35">
        <f t="shared" si="2"/>
        <v>0</v>
      </c>
    </row>
    <row r="44" spans="1:8" ht="14.25" thickBot="1" thickTop="1">
      <c r="A44" s="144"/>
      <c r="B44" s="201"/>
      <c r="C44" s="116"/>
      <c r="D44" s="46" t="s">
        <v>11</v>
      </c>
      <c r="E44" s="85"/>
      <c r="F44" s="85"/>
      <c r="G44" s="85"/>
      <c r="H44" s="36">
        <f>SUM(H34:H43)</f>
        <v>5549.154</v>
      </c>
    </row>
    <row r="45" spans="1:8" ht="13.5" thickTop="1">
      <c r="A45" s="144"/>
      <c r="B45" s="201"/>
      <c r="C45" s="115" t="s">
        <v>2</v>
      </c>
      <c r="D45" s="15" t="s">
        <v>4</v>
      </c>
      <c r="E45" s="16" t="s">
        <v>73</v>
      </c>
      <c r="F45" s="2">
        <v>4.9</v>
      </c>
      <c r="G45" s="2">
        <f>'[2]Масла и технические жидкости'!$C$5</f>
        <v>711.46</v>
      </c>
      <c r="H45" s="35">
        <f>F45*G45</f>
        <v>3486.1540000000005</v>
      </c>
    </row>
    <row r="46" spans="1:8" ht="12.75">
      <c r="A46" s="144"/>
      <c r="B46" s="201"/>
      <c r="C46" s="115"/>
      <c r="D46" s="15" t="s">
        <v>7</v>
      </c>
      <c r="E46" s="2" t="str">
        <f>E35</f>
        <v>MD352626</v>
      </c>
      <c r="F46" s="2">
        <v>1</v>
      </c>
      <c r="G46" s="68">
        <f>G35</f>
        <v>753</v>
      </c>
      <c r="H46" s="35">
        <f aca="true" t="shared" si="3" ref="H46:H54">F46*G46</f>
        <v>753</v>
      </c>
    </row>
    <row r="47" spans="1:8" ht="12.75">
      <c r="A47" s="144"/>
      <c r="B47" s="201"/>
      <c r="C47" s="115"/>
      <c r="D47" s="15" t="s">
        <v>8</v>
      </c>
      <c r="E47" s="2" t="str">
        <f>E36</f>
        <v>7803A028</v>
      </c>
      <c r="F47" s="2">
        <v>1</v>
      </c>
      <c r="G47" s="68">
        <f>G36</f>
        <v>1310</v>
      </c>
      <c r="H47" s="35">
        <f t="shared" si="3"/>
        <v>1310</v>
      </c>
    </row>
    <row r="48" spans="1:8" ht="12.75">
      <c r="A48" s="144"/>
      <c r="B48" s="201"/>
      <c r="C48" s="115"/>
      <c r="D48" s="15"/>
      <c r="E48" s="3"/>
      <c r="F48" s="3"/>
      <c r="G48" s="3"/>
      <c r="H48" s="35">
        <f t="shared" si="3"/>
        <v>0</v>
      </c>
    </row>
    <row r="49" spans="1:8" ht="12.75">
      <c r="A49" s="144"/>
      <c r="B49" s="201"/>
      <c r="C49" s="115"/>
      <c r="D49" s="15"/>
      <c r="E49" s="3"/>
      <c r="F49" s="3"/>
      <c r="G49" s="3"/>
      <c r="H49" s="35">
        <f t="shared" si="3"/>
        <v>0</v>
      </c>
    </row>
    <row r="50" spans="1:8" ht="12.75">
      <c r="A50" s="144"/>
      <c r="B50" s="201"/>
      <c r="C50" s="115"/>
      <c r="D50" s="15"/>
      <c r="E50" s="3"/>
      <c r="F50" s="3"/>
      <c r="G50" s="3"/>
      <c r="H50" s="35">
        <f t="shared" si="3"/>
        <v>0</v>
      </c>
    </row>
    <row r="51" spans="1:8" ht="12.75">
      <c r="A51" s="144"/>
      <c r="B51" s="201"/>
      <c r="C51" s="115"/>
      <c r="D51" s="15"/>
      <c r="E51" s="3"/>
      <c r="F51" s="3"/>
      <c r="G51" s="3"/>
      <c r="H51" s="35">
        <f t="shared" si="3"/>
        <v>0</v>
      </c>
    </row>
    <row r="52" spans="1:8" ht="12.75">
      <c r="A52" s="144"/>
      <c r="B52" s="201"/>
      <c r="C52" s="115"/>
      <c r="D52" s="15"/>
      <c r="E52" s="3"/>
      <c r="F52" s="3"/>
      <c r="G52" s="3"/>
      <c r="H52" s="35">
        <f t="shared" si="3"/>
        <v>0</v>
      </c>
    </row>
    <row r="53" spans="1:8" ht="12.75">
      <c r="A53" s="144"/>
      <c r="B53" s="201"/>
      <c r="C53" s="115"/>
      <c r="D53" s="15"/>
      <c r="E53" s="3"/>
      <c r="F53" s="3"/>
      <c r="G53" s="3"/>
      <c r="H53" s="35">
        <f t="shared" si="3"/>
        <v>0</v>
      </c>
    </row>
    <row r="54" spans="1:8" ht="13.5" thickBot="1">
      <c r="A54" s="144"/>
      <c r="B54" s="201"/>
      <c r="C54" s="115"/>
      <c r="D54" s="15"/>
      <c r="E54" s="3"/>
      <c r="F54" s="3"/>
      <c r="G54" s="3"/>
      <c r="H54" s="35">
        <f t="shared" si="3"/>
        <v>0</v>
      </c>
    </row>
    <row r="55" spans="1:8" ht="14.25" thickBot="1" thickTop="1">
      <c r="A55" s="144"/>
      <c r="B55" s="202"/>
      <c r="C55" s="122"/>
      <c r="D55" s="46" t="s">
        <v>11</v>
      </c>
      <c r="E55" s="3"/>
      <c r="F55" s="3"/>
      <c r="G55" s="3"/>
      <c r="H55" s="36">
        <f>SUM(H45:H54)</f>
        <v>5549.154</v>
      </c>
    </row>
    <row r="56" spans="1:8" ht="13.5" thickTop="1">
      <c r="A56" s="144"/>
      <c r="B56" s="133" t="str">
        <f>B7</f>
        <v>3,8 MIVEC</v>
      </c>
      <c r="C56" s="114" t="s">
        <v>1</v>
      </c>
      <c r="D56" s="47"/>
      <c r="E56" s="16"/>
      <c r="F56" s="16"/>
      <c r="G56" s="79"/>
      <c r="H56" s="35">
        <f>F56*G56</f>
        <v>0</v>
      </c>
    </row>
    <row r="57" spans="1:8" ht="12.75">
      <c r="A57" s="144"/>
      <c r="B57" s="133"/>
      <c r="C57" s="115"/>
      <c r="D57" s="15"/>
      <c r="E57" s="3"/>
      <c r="F57" s="3"/>
      <c r="G57" s="73"/>
      <c r="H57" s="35">
        <f aca="true" t="shared" si="4" ref="H57:H65">F57*G57</f>
        <v>0</v>
      </c>
    </row>
    <row r="58" spans="1:8" ht="12.75">
      <c r="A58" s="144"/>
      <c r="B58" s="133"/>
      <c r="C58" s="115"/>
      <c r="D58" s="15"/>
      <c r="E58" s="3"/>
      <c r="F58" s="3"/>
      <c r="G58" s="73"/>
      <c r="H58" s="35">
        <f t="shared" si="4"/>
        <v>0</v>
      </c>
    </row>
    <row r="59" spans="1:8" ht="12.75">
      <c r="A59" s="144"/>
      <c r="B59" s="133"/>
      <c r="C59" s="115"/>
      <c r="D59" s="15"/>
      <c r="E59" s="3"/>
      <c r="F59" s="3"/>
      <c r="G59" s="73"/>
      <c r="H59" s="35">
        <f t="shared" si="4"/>
        <v>0</v>
      </c>
    </row>
    <row r="60" spans="1:8" ht="12.75">
      <c r="A60" s="144"/>
      <c r="B60" s="133"/>
      <c r="C60" s="115"/>
      <c r="D60" s="15"/>
      <c r="E60" s="3"/>
      <c r="F60" s="3"/>
      <c r="G60" s="73"/>
      <c r="H60" s="35">
        <f t="shared" si="4"/>
        <v>0</v>
      </c>
    </row>
    <row r="61" spans="1:8" ht="12.75">
      <c r="A61" s="144"/>
      <c r="B61" s="133"/>
      <c r="C61" s="115"/>
      <c r="D61" s="15"/>
      <c r="E61" s="3"/>
      <c r="F61" s="3"/>
      <c r="G61" s="73"/>
      <c r="H61" s="35">
        <f t="shared" si="4"/>
        <v>0</v>
      </c>
    </row>
    <row r="62" spans="1:8" ht="12.75">
      <c r="A62" s="144"/>
      <c r="B62" s="133"/>
      <c r="C62" s="115"/>
      <c r="D62" s="15"/>
      <c r="E62" s="3"/>
      <c r="F62" s="3"/>
      <c r="G62" s="73"/>
      <c r="H62" s="35">
        <f t="shared" si="4"/>
        <v>0</v>
      </c>
    </row>
    <row r="63" spans="1:8" ht="12.75">
      <c r="A63" s="144"/>
      <c r="B63" s="133"/>
      <c r="C63" s="115"/>
      <c r="D63" s="15"/>
      <c r="E63" s="3"/>
      <c r="F63" s="3"/>
      <c r="G63" s="73"/>
      <c r="H63" s="35">
        <f t="shared" si="4"/>
        <v>0</v>
      </c>
    </row>
    <row r="64" spans="1:8" ht="12.75">
      <c r="A64" s="144"/>
      <c r="B64" s="133"/>
      <c r="C64" s="115"/>
      <c r="D64" s="15"/>
      <c r="E64" s="3"/>
      <c r="F64" s="3"/>
      <c r="G64" s="73"/>
      <c r="H64" s="35">
        <f t="shared" si="4"/>
        <v>0</v>
      </c>
    </row>
    <row r="65" spans="1:8" ht="13.5" thickBot="1">
      <c r="A65" s="144"/>
      <c r="B65" s="133"/>
      <c r="C65" s="115"/>
      <c r="D65" s="15"/>
      <c r="E65" s="3"/>
      <c r="F65" s="3"/>
      <c r="G65" s="73"/>
      <c r="H65" s="35">
        <f t="shared" si="4"/>
        <v>0</v>
      </c>
    </row>
    <row r="66" spans="1:8" ht="14.25" thickBot="1" thickTop="1">
      <c r="A66" s="144"/>
      <c r="B66" s="133"/>
      <c r="C66" s="116"/>
      <c r="D66" s="46" t="s">
        <v>11</v>
      </c>
      <c r="E66" s="191"/>
      <c r="F66" s="191"/>
      <c r="G66" s="192"/>
      <c r="H66" s="36">
        <f>SUM(H56:H65)</f>
        <v>0</v>
      </c>
    </row>
    <row r="67" spans="1:8" ht="13.5" thickTop="1">
      <c r="A67" s="144"/>
      <c r="B67" s="133"/>
      <c r="C67" s="115" t="s">
        <v>2</v>
      </c>
      <c r="D67" s="47" t="s">
        <v>4</v>
      </c>
      <c r="E67" s="16" t="str">
        <f>ТО15000!E67</f>
        <v>Mobil-1 0W40</v>
      </c>
      <c r="F67" s="16">
        <f>ТО15000!F67</f>
        <v>4.9</v>
      </c>
      <c r="G67" s="79">
        <f>ТО15000!G67</f>
        <v>711.46</v>
      </c>
      <c r="H67" s="35">
        <f>F67*G67</f>
        <v>3486.1540000000005</v>
      </c>
    </row>
    <row r="68" spans="1:8" ht="12.75">
      <c r="A68" s="144"/>
      <c r="B68" s="133"/>
      <c r="C68" s="115"/>
      <c r="D68" s="15" t="s">
        <v>7</v>
      </c>
      <c r="E68" s="3" t="str">
        <f>ТО15000!E68</f>
        <v>MD352626</v>
      </c>
      <c r="F68" s="3">
        <f>ТО15000!F68</f>
        <v>1</v>
      </c>
      <c r="G68" s="73">
        <f>ТО15000!G68</f>
        <v>753</v>
      </c>
      <c r="H68" s="35">
        <f aca="true" t="shared" si="5" ref="H68:H76">F68*G68</f>
        <v>753</v>
      </c>
    </row>
    <row r="69" spans="1:8" ht="12.75">
      <c r="A69" s="144"/>
      <c r="B69" s="133"/>
      <c r="C69" s="115"/>
      <c r="D69" s="15" t="s">
        <v>8</v>
      </c>
      <c r="E69" s="3" t="str">
        <f>ТО15000!E69</f>
        <v>7803A028</v>
      </c>
      <c r="F69" s="3">
        <f>ТО15000!F69</f>
        <v>1</v>
      </c>
      <c r="G69" s="73">
        <f>ТО15000!G69</f>
        <v>1310</v>
      </c>
      <c r="H69" s="35">
        <f t="shared" si="5"/>
        <v>1310</v>
      </c>
    </row>
    <row r="70" spans="1:8" ht="12.75">
      <c r="A70" s="144"/>
      <c r="B70" s="133"/>
      <c r="C70" s="115"/>
      <c r="D70" s="15"/>
      <c r="E70" s="3"/>
      <c r="F70" s="3"/>
      <c r="G70" s="73"/>
      <c r="H70" s="35">
        <f t="shared" si="5"/>
        <v>0</v>
      </c>
    </row>
    <row r="71" spans="1:8" ht="12.75">
      <c r="A71" s="144"/>
      <c r="B71" s="133"/>
      <c r="C71" s="115"/>
      <c r="D71" s="15"/>
      <c r="E71" s="3"/>
      <c r="F71" s="3"/>
      <c r="G71" s="73"/>
      <c r="H71" s="35">
        <f t="shared" si="5"/>
        <v>0</v>
      </c>
    </row>
    <row r="72" spans="1:8" ht="12.75">
      <c r="A72" s="144"/>
      <c r="B72" s="133"/>
      <c r="C72" s="115"/>
      <c r="D72" s="15"/>
      <c r="E72" s="3"/>
      <c r="F72" s="3"/>
      <c r="G72" s="73"/>
      <c r="H72" s="35">
        <f t="shared" si="5"/>
        <v>0</v>
      </c>
    </row>
    <row r="73" spans="1:8" ht="12.75">
      <c r="A73" s="144"/>
      <c r="B73" s="133"/>
      <c r="C73" s="115"/>
      <c r="D73" s="15"/>
      <c r="E73" s="3"/>
      <c r="F73" s="3"/>
      <c r="G73" s="73"/>
      <c r="H73" s="35">
        <f t="shared" si="5"/>
        <v>0</v>
      </c>
    </row>
    <row r="74" spans="1:8" ht="12.75">
      <c r="A74" s="135"/>
      <c r="B74" s="133"/>
      <c r="C74" s="115"/>
      <c r="D74" s="15"/>
      <c r="E74" s="3"/>
      <c r="F74" s="3"/>
      <c r="G74" s="73"/>
      <c r="H74" s="35">
        <f t="shared" si="5"/>
        <v>0</v>
      </c>
    </row>
    <row r="75" spans="1:8" ht="12.75">
      <c r="A75" s="135"/>
      <c r="B75" s="133"/>
      <c r="C75" s="115"/>
      <c r="D75" s="15"/>
      <c r="E75" s="3"/>
      <c r="F75" s="3"/>
      <c r="G75" s="73"/>
      <c r="H75" s="35">
        <f t="shared" si="5"/>
        <v>0</v>
      </c>
    </row>
    <row r="76" spans="1:8" ht="13.5" thickBot="1">
      <c r="A76" s="135"/>
      <c r="B76" s="133"/>
      <c r="C76" s="115"/>
      <c r="D76" s="15"/>
      <c r="E76" s="3"/>
      <c r="F76" s="3"/>
      <c r="G76" s="73"/>
      <c r="H76" s="35">
        <f t="shared" si="5"/>
        <v>0</v>
      </c>
    </row>
    <row r="77" spans="1:8" ht="14.25" thickBot="1" thickTop="1">
      <c r="A77" s="136"/>
      <c r="B77" s="134"/>
      <c r="C77" s="122"/>
      <c r="D77" s="44" t="s">
        <v>11</v>
      </c>
      <c r="E77" s="108"/>
      <c r="F77" s="108"/>
      <c r="G77" s="134"/>
      <c r="H77" s="36">
        <f>SUM(H67:H76)</f>
        <v>5549.154</v>
      </c>
    </row>
    <row r="78" spans="1:8" ht="14.25" customHeight="1" thickBot="1" thickTop="1">
      <c r="A78" s="139" t="s">
        <v>76</v>
      </c>
      <c r="B78" s="141" t="str">
        <f>B12</f>
        <v>3,2 DI-D</v>
      </c>
      <c r="C78" s="8" t="s">
        <v>1</v>
      </c>
      <c r="D78" s="121"/>
      <c r="E78" s="121"/>
      <c r="F78" s="121"/>
      <c r="G78" s="121"/>
      <c r="H78" s="37">
        <f>H22+G3</f>
        <v>13552.7</v>
      </c>
    </row>
    <row r="79" spans="1:8" ht="14.25" thickBot="1" thickTop="1">
      <c r="A79" s="139"/>
      <c r="B79" s="142"/>
      <c r="C79" s="9" t="s">
        <v>2</v>
      </c>
      <c r="D79" s="117"/>
      <c r="E79" s="117"/>
      <c r="F79" s="117"/>
      <c r="G79" s="117"/>
      <c r="H79" s="37">
        <f>H33+G4</f>
        <v>13552.7</v>
      </c>
    </row>
    <row r="80" spans="1:8" ht="14.25" thickBot="1" thickTop="1">
      <c r="A80" s="139"/>
      <c r="B80" s="177">
        <v>3</v>
      </c>
      <c r="C80" s="9" t="s">
        <v>1</v>
      </c>
      <c r="D80" s="83"/>
      <c r="E80" s="83"/>
      <c r="F80" s="83"/>
      <c r="G80" s="83"/>
      <c r="H80" s="37">
        <f>H44+G5</f>
        <v>9547.554</v>
      </c>
    </row>
    <row r="81" spans="1:8" ht="14.25" thickBot="1" thickTop="1">
      <c r="A81" s="139"/>
      <c r="B81" s="178"/>
      <c r="C81" s="9" t="s">
        <v>2</v>
      </c>
      <c r="D81" s="83"/>
      <c r="E81" s="83"/>
      <c r="F81" s="83"/>
      <c r="G81" s="83"/>
      <c r="H81" s="37">
        <f>H55+G6</f>
        <v>9547.554</v>
      </c>
    </row>
    <row r="82" spans="1:8" ht="14.25" thickBot="1" thickTop="1">
      <c r="A82" s="139"/>
      <c r="B82" s="142" t="str">
        <f>B56</f>
        <v>3,8 MIVEC</v>
      </c>
      <c r="C82" s="9" t="s">
        <v>1</v>
      </c>
      <c r="D82" s="117"/>
      <c r="E82" s="117"/>
      <c r="F82" s="117"/>
      <c r="G82" s="117"/>
      <c r="H82" s="37"/>
    </row>
    <row r="83" spans="1:8" ht="14.25" thickBot="1" thickTop="1">
      <c r="A83" s="140"/>
      <c r="B83" s="143"/>
      <c r="C83" s="10" t="s">
        <v>2</v>
      </c>
      <c r="D83" s="118"/>
      <c r="E83" s="118"/>
      <c r="F83" s="118"/>
      <c r="G83" s="118"/>
      <c r="H83" s="37">
        <f>H77+G8</f>
        <v>9547.554</v>
      </c>
    </row>
    <row r="84" spans="1:8" ht="13.5" customHeight="1" thickBot="1" thickTop="1">
      <c r="A84" s="123" t="s">
        <v>77</v>
      </c>
      <c r="B84" s="125" t="str">
        <f>B78</f>
        <v>3,2 DI-D</v>
      </c>
      <c r="C84" s="11" t="s">
        <v>1</v>
      </c>
      <c r="D84" s="127"/>
      <c r="E84" s="127"/>
      <c r="F84" s="127"/>
      <c r="G84" s="127"/>
      <c r="H84" s="38">
        <f>H78+G9+G10</f>
        <v>18800.600000000002</v>
      </c>
    </row>
    <row r="85" spans="1:8" ht="14.25" thickBot="1" thickTop="1">
      <c r="A85" s="123"/>
      <c r="B85" s="126"/>
      <c r="C85" s="12" t="s">
        <v>2</v>
      </c>
      <c r="D85" s="128"/>
      <c r="E85" s="128"/>
      <c r="F85" s="128"/>
      <c r="G85" s="128"/>
      <c r="H85" s="38">
        <f>H79+G9+G10</f>
        <v>18800.600000000002</v>
      </c>
    </row>
    <row r="86" spans="1:8" ht="14.25" thickBot="1" thickTop="1">
      <c r="A86" s="123"/>
      <c r="B86" s="131">
        <v>3</v>
      </c>
      <c r="C86" s="12" t="s">
        <v>1</v>
      </c>
      <c r="D86" s="128"/>
      <c r="E86" s="128"/>
      <c r="F86" s="128"/>
      <c r="G86" s="172"/>
      <c r="H86" s="38">
        <f>H80+G9+G10</f>
        <v>14795.454</v>
      </c>
    </row>
    <row r="87" spans="1:8" ht="14.25" thickBot="1" thickTop="1">
      <c r="A87" s="123"/>
      <c r="B87" s="132"/>
      <c r="C87" s="12" t="s">
        <v>2</v>
      </c>
      <c r="D87" s="128"/>
      <c r="E87" s="128"/>
      <c r="F87" s="128"/>
      <c r="G87" s="172"/>
      <c r="H87" s="38">
        <f>H81+G9+G10</f>
        <v>14795.454</v>
      </c>
    </row>
    <row r="88" spans="1:8" ht="14.25" thickBot="1" thickTop="1">
      <c r="A88" s="123"/>
      <c r="B88" s="126" t="str">
        <f>B82</f>
        <v>3,8 MIVEC</v>
      </c>
      <c r="C88" s="12" t="s">
        <v>1</v>
      </c>
      <c r="D88" s="128"/>
      <c r="E88" s="128"/>
      <c r="F88" s="128"/>
      <c r="G88" s="128"/>
      <c r="H88" s="38"/>
    </row>
    <row r="89" spans="1:8" ht="14.25" thickBot="1" thickTop="1">
      <c r="A89" s="124"/>
      <c r="B89" s="129"/>
      <c r="C89" s="13" t="s">
        <v>2</v>
      </c>
      <c r="D89" s="130"/>
      <c r="E89" s="130"/>
      <c r="F89" s="130"/>
      <c r="G89" s="130"/>
      <c r="H89" s="38">
        <f>H83+G9+G10</f>
        <v>14795.454</v>
      </c>
    </row>
    <row r="90" ht="13.5" thickTop="1"/>
  </sheetData>
  <sheetProtection/>
  <mergeCells count="55">
    <mergeCell ref="G9:H9"/>
    <mergeCell ref="B5:B6"/>
    <mergeCell ref="G5:H5"/>
    <mergeCell ref="G6:H6"/>
    <mergeCell ref="B34:B55"/>
    <mergeCell ref="C34:C44"/>
    <mergeCell ref="C45:C55"/>
    <mergeCell ref="G10:H10"/>
    <mergeCell ref="E22:G22"/>
    <mergeCell ref="E33:G33"/>
    <mergeCell ref="A1:C1"/>
    <mergeCell ref="D1:H1"/>
    <mergeCell ref="A2:C2"/>
    <mergeCell ref="B10:C10"/>
    <mergeCell ref="A3:A8"/>
    <mergeCell ref="B3:B4"/>
    <mergeCell ref="B7:B8"/>
    <mergeCell ref="G4:H4"/>
    <mergeCell ref="G7:H7"/>
    <mergeCell ref="G8:H8"/>
    <mergeCell ref="G2:H2"/>
    <mergeCell ref="G3:H3"/>
    <mergeCell ref="E2:F2"/>
    <mergeCell ref="E3:F8"/>
    <mergeCell ref="E9:F9"/>
    <mergeCell ref="E10:F10"/>
    <mergeCell ref="A12:A77"/>
    <mergeCell ref="B12:B33"/>
    <mergeCell ref="C12:C22"/>
    <mergeCell ref="A9:A10"/>
    <mergeCell ref="B9:C9"/>
    <mergeCell ref="C23:C33"/>
    <mergeCell ref="B56:B77"/>
    <mergeCell ref="C56:C66"/>
    <mergeCell ref="E66:G66"/>
    <mergeCell ref="C67:C77"/>
    <mergeCell ref="E77:G77"/>
    <mergeCell ref="A84:A89"/>
    <mergeCell ref="B84:B85"/>
    <mergeCell ref="D84:G84"/>
    <mergeCell ref="D85:G85"/>
    <mergeCell ref="B88:B89"/>
    <mergeCell ref="D88:G88"/>
    <mergeCell ref="D89:G89"/>
    <mergeCell ref="B86:B87"/>
    <mergeCell ref="D86:G86"/>
    <mergeCell ref="D87:G87"/>
    <mergeCell ref="A78:A83"/>
    <mergeCell ref="B78:B79"/>
    <mergeCell ref="D78:G78"/>
    <mergeCell ref="D79:G79"/>
    <mergeCell ref="B82:B83"/>
    <mergeCell ref="D82:G82"/>
    <mergeCell ref="D83:G83"/>
    <mergeCell ref="B80:B8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20.375" style="1" customWidth="1"/>
    <col min="2" max="2" width="10.25390625" style="1" bestFit="1" customWidth="1"/>
    <col min="3" max="3" width="11.125" style="1" customWidth="1"/>
    <col min="4" max="4" width="20.37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87" t="str">
        <f>ТО15000!A1</f>
        <v>Pajero IV (BK)</v>
      </c>
      <c r="B1" s="188"/>
      <c r="C1" s="188"/>
      <c r="D1" s="152" t="s">
        <v>39</v>
      </c>
      <c r="E1" s="152"/>
      <c r="F1" s="152"/>
      <c r="G1" s="153"/>
      <c r="H1" s="154"/>
    </row>
    <row r="2" spans="1:8" ht="16.5" thickTop="1">
      <c r="A2" s="155"/>
      <c r="B2" s="112"/>
      <c r="C2" s="112"/>
      <c r="D2" s="41" t="s">
        <v>15</v>
      </c>
      <c r="E2" s="164" t="s">
        <v>74</v>
      </c>
      <c r="F2" s="165"/>
      <c r="G2" s="170" t="s">
        <v>72</v>
      </c>
      <c r="H2" s="171"/>
    </row>
    <row r="3" spans="1:21" ht="12.75">
      <c r="A3" s="123" t="s">
        <v>48</v>
      </c>
      <c r="B3" s="158" t="str">
        <f>ТО195000!B3</f>
        <v>3,2 DI-D</v>
      </c>
      <c r="C3" s="6" t="s">
        <v>1</v>
      </c>
      <c r="D3" s="42">
        <v>2.9</v>
      </c>
      <c r="E3" s="181">
        <f>ТО15000!E3</f>
        <v>2499</v>
      </c>
      <c r="F3" s="182"/>
      <c r="G3" s="160">
        <f>D3*E3</f>
        <v>7247.099999999999</v>
      </c>
      <c r="H3" s="16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23"/>
      <c r="B4" s="158"/>
      <c r="C4" s="6" t="s">
        <v>2</v>
      </c>
      <c r="D4" s="42">
        <v>2.7</v>
      </c>
      <c r="E4" s="183"/>
      <c r="F4" s="184"/>
      <c r="G4" s="160">
        <f>D4*E3</f>
        <v>6747.3</v>
      </c>
      <c r="H4" s="16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23"/>
      <c r="B5" s="131">
        <v>3</v>
      </c>
      <c r="C5" s="6" t="s">
        <v>1</v>
      </c>
      <c r="D5" s="42">
        <v>2.2</v>
      </c>
      <c r="E5" s="183"/>
      <c r="F5" s="184"/>
      <c r="G5" s="160">
        <f>D5*E3</f>
        <v>5497.8</v>
      </c>
      <c r="H5" s="17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23"/>
      <c r="B6" s="132"/>
      <c r="C6" s="6" t="s">
        <v>2</v>
      </c>
      <c r="D6" s="42">
        <v>2.2</v>
      </c>
      <c r="E6" s="183"/>
      <c r="F6" s="184"/>
      <c r="G6" s="160">
        <f>D6*E3</f>
        <v>5497.8</v>
      </c>
      <c r="H6" s="1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23"/>
      <c r="B7" s="158" t="str">
        <f>ТО195000!B7</f>
        <v>3,8 MIVEC</v>
      </c>
      <c r="C7" s="6" t="s">
        <v>1</v>
      </c>
      <c r="D7" s="42"/>
      <c r="E7" s="183"/>
      <c r="F7" s="184"/>
      <c r="G7" s="160"/>
      <c r="H7" s="16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24"/>
      <c r="B8" s="159"/>
      <c r="C8" s="7" t="s">
        <v>2</v>
      </c>
      <c r="D8" s="43">
        <v>2.2</v>
      </c>
      <c r="E8" s="185"/>
      <c r="F8" s="186"/>
      <c r="G8" s="162">
        <f>D8*E3</f>
        <v>5497.8</v>
      </c>
      <c r="H8" s="16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66" t="s">
        <v>14</v>
      </c>
      <c r="B9" s="168"/>
      <c r="C9" s="153"/>
      <c r="D9" s="15"/>
      <c r="E9" s="148"/>
      <c r="F9" s="149"/>
      <c r="G9" s="150"/>
      <c r="H9" s="15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67"/>
      <c r="B10" s="169" t="s">
        <v>12</v>
      </c>
      <c r="C10" s="108"/>
      <c r="D10" s="44">
        <f>ТО15000!D10</f>
        <v>0.5</v>
      </c>
      <c r="E10" s="108">
        <f>ТО15000!E10</f>
        <v>2499</v>
      </c>
      <c r="F10" s="109"/>
      <c r="G10" s="110">
        <f>D10*E10</f>
        <v>1249.5</v>
      </c>
      <c r="H10" s="1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4" t="str">
        <f>B3</f>
        <v>3,2 DI-D</v>
      </c>
      <c r="C12" s="114" t="s">
        <v>1</v>
      </c>
      <c r="D12" s="15" t="s">
        <v>4</v>
      </c>
      <c r="E12" s="16" t="s">
        <v>67</v>
      </c>
      <c r="F12" s="16">
        <v>9.3</v>
      </c>
      <c r="G12" s="78">
        <f>'[2]Масла и технические жидкости'!$C$4</f>
        <v>522</v>
      </c>
      <c r="H12" s="34">
        <f>F12*G12</f>
        <v>4854.6</v>
      </c>
    </row>
    <row r="13" spans="1:8" ht="12.75">
      <c r="A13" s="135"/>
      <c r="B13" s="135"/>
      <c r="C13" s="115"/>
      <c r="D13" s="15" t="s">
        <v>7</v>
      </c>
      <c r="E13" s="3" t="s">
        <v>63</v>
      </c>
      <c r="F13" s="3">
        <v>1</v>
      </c>
      <c r="G13" s="71">
        <f>'[2]Запчасти'!$C$155</f>
        <v>858</v>
      </c>
      <c r="H13" s="35">
        <f>F13*G13</f>
        <v>858</v>
      </c>
    </row>
    <row r="14" spans="1:8" ht="12.75">
      <c r="A14" s="135"/>
      <c r="B14" s="135"/>
      <c r="C14" s="115"/>
      <c r="D14" s="15" t="s">
        <v>8</v>
      </c>
      <c r="E14" s="3" t="s">
        <v>65</v>
      </c>
      <c r="F14" s="3">
        <v>1</v>
      </c>
      <c r="G14" s="71">
        <f>'[2]Запчасти'!$C$149</f>
        <v>1310</v>
      </c>
      <c r="H14" s="35">
        <f>F14*G14</f>
        <v>1310</v>
      </c>
    </row>
    <row r="15" spans="1:8" ht="12.75">
      <c r="A15" s="135"/>
      <c r="B15" s="135"/>
      <c r="C15" s="115"/>
      <c r="D15" s="17" t="s">
        <v>61</v>
      </c>
      <c r="E15" s="3" t="s">
        <v>66</v>
      </c>
      <c r="F15" s="3">
        <v>1</v>
      </c>
      <c r="G15" s="71">
        <f>'[2]Запчасти'!$C$157</f>
        <v>1782</v>
      </c>
      <c r="H15" s="35">
        <f aca="true" t="shared" si="0" ref="H15:H20">F15*G15</f>
        <v>1782</v>
      </c>
    </row>
    <row r="16" spans="1:8" ht="38.25">
      <c r="A16" s="135"/>
      <c r="B16" s="135"/>
      <c r="C16" s="115"/>
      <c r="D16" s="15" t="s">
        <v>21</v>
      </c>
      <c r="E16" s="3" t="s">
        <v>68</v>
      </c>
      <c r="F16" s="3">
        <v>1</v>
      </c>
      <c r="G16" s="71">
        <f>'[2]Масла и технические жидкости'!$C$6</f>
        <v>275</v>
      </c>
      <c r="H16" s="35">
        <f t="shared" si="0"/>
        <v>275</v>
      </c>
    </row>
    <row r="17" spans="1:8" ht="12.75">
      <c r="A17" s="135"/>
      <c r="B17" s="135"/>
      <c r="C17" s="115"/>
      <c r="D17" s="15" t="s">
        <v>22</v>
      </c>
      <c r="E17" s="3" t="s">
        <v>64</v>
      </c>
      <c r="F17" s="3">
        <v>1</v>
      </c>
      <c r="G17" s="71">
        <f>'[2]Запчасти'!$C$156</f>
        <v>1993</v>
      </c>
      <c r="H17" s="35">
        <f t="shared" si="0"/>
        <v>1993</v>
      </c>
    </row>
    <row r="18" spans="1:8" ht="12.75">
      <c r="A18" s="135"/>
      <c r="B18" s="135"/>
      <c r="C18" s="115"/>
      <c r="D18" s="15"/>
      <c r="E18" s="3"/>
      <c r="F18" s="3"/>
      <c r="G18" s="73"/>
      <c r="H18" s="35">
        <f t="shared" si="0"/>
        <v>0</v>
      </c>
    </row>
    <row r="19" spans="1:8" ht="12.75">
      <c r="A19" s="135"/>
      <c r="B19" s="135"/>
      <c r="C19" s="115"/>
      <c r="D19" s="15"/>
      <c r="E19" s="3"/>
      <c r="F19" s="3"/>
      <c r="G19" s="73"/>
      <c r="H19" s="35">
        <f t="shared" si="0"/>
        <v>0</v>
      </c>
    </row>
    <row r="20" spans="1:8" ht="13.5" thickBot="1">
      <c r="A20" s="135"/>
      <c r="B20" s="135"/>
      <c r="C20" s="115"/>
      <c r="D20" s="15"/>
      <c r="E20" s="3"/>
      <c r="F20" s="3"/>
      <c r="G20" s="73"/>
      <c r="H20" s="35">
        <f t="shared" si="0"/>
        <v>0</v>
      </c>
    </row>
    <row r="21" spans="1:8" ht="14.25" thickBot="1" thickTop="1">
      <c r="A21" s="135"/>
      <c r="B21" s="135"/>
      <c r="C21" s="116"/>
      <c r="D21" s="46" t="s">
        <v>11</v>
      </c>
      <c r="E21" s="112"/>
      <c r="F21" s="112"/>
      <c r="G21" s="113"/>
      <c r="H21" s="36">
        <f>SUM(H12:H20)</f>
        <v>11072.6</v>
      </c>
    </row>
    <row r="22" spans="1:8" ht="13.5" thickTop="1">
      <c r="A22" s="135"/>
      <c r="B22" s="135"/>
      <c r="C22" s="114" t="s">
        <v>2</v>
      </c>
      <c r="D22" s="15" t="s">
        <v>4</v>
      </c>
      <c r="E22" s="16" t="s">
        <v>67</v>
      </c>
      <c r="F22" s="16">
        <v>9.3</v>
      </c>
      <c r="G22" s="78">
        <f>'[2]Масла и технические жидкости'!$C$4</f>
        <v>522</v>
      </c>
      <c r="H22" s="35">
        <f>F22*G22</f>
        <v>4854.6</v>
      </c>
    </row>
    <row r="23" spans="1:8" ht="12.75">
      <c r="A23" s="135"/>
      <c r="B23" s="135"/>
      <c r="C23" s="115"/>
      <c r="D23" s="15" t="s">
        <v>7</v>
      </c>
      <c r="E23" s="3" t="s">
        <v>63</v>
      </c>
      <c r="F23" s="3">
        <v>1</v>
      </c>
      <c r="G23" s="71">
        <f>'[2]Запчасти'!$C$155</f>
        <v>858</v>
      </c>
      <c r="H23" s="35">
        <f aca="true" t="shared" si="1" ref="H23:H30">F23*G23</f>
        <v>858</v>
      </c>
    </row>
    <row r="24" spans="1:8" ht="12.75">
      <c r="A24" s="135"/>
      <c r="B24" s="135"/>
      <c r="C24" s="115"/>
      <c r="D24" s="15" t="s">
        <v>8</v>
      </c>
      <c r="E24" s="3" t="s">
        <v>65</v>
      </c>
      <c r="F24" s="3">
        <v>1</v>
      </c>
      <c r="G24" s="71">
        <f>'[2]Запчасти'!$C$149</f>
        <v>1310</v>
      </c>
      <c r="H24" s="35">
        <f t="shared" si="1"/>
        <v>1310</v>
      </c>
    </row>
    <row r="25" spans="1:8" ht="12.75">
      <c r="A25" s="135"/>
      <c r="B25" s="135"/>
      <c r="C25" s="115"/>
      <c r="D25" s="17" t="s">
        <v>61</v>
      </c>
      <c r="E25" s="3" t="s">
        <v>66</v>
      </c>
      <c r="F25" s="3">
        <v>1</v>
      </c>
      <c r="G25" s="71">
        <f>'[2]Запчасти'!$C$157</f>
        <v>1782</v>
      </c>
      <c r="H25" s="35">
        <f t="shared" si="1"/>
        <v>1782</v>
      </c>
    </row>
    <row r="26" spans="1:8" ht="38.25">
      <c r="A26" s="135"/>
      <c r="B26" s="135"/>
      <c r="C26" s="115"/>
      <c r="D26" s="15" t="s">
        <v>69</v>
      </c>
      <c r="E26" s="3" t="s">
        <v>68</v>
      </c>
      <c r="F26" s="3">
        <v>1</v>
      </c>
      <c r="G26" s="71">
        <f>'[2]Масла и технические жидкости'!$C$6</f>
        <v>275</v>
      </c>
      <c r="H26" s="35">
        <f t="shared" si="1"/>
        <v>275</v>
      </c>
    </row>
    <row r="27" spans="1:8" ht="12.75">
      <c r="A27" s="135"/>
      <c r="B27" s="135"/>
      <c r="C27" s="115"/>
      <c r="D27" s="15" t="s">
        <v>22</v>
      </c>
      <c r="E27" s="3" t="s">
        <v>64</v>
      </c>
      <c r="F27" s="3">
        <v>1</v>
      </c>
      <c r="G27" s="71">
        <f>'[2]Запчасти'!$C$156</f>
        <v>1993</v>
      </c>
      <c r="H27" s="35">
        <f t="shared" si="1"/>
        <v>1993</v>
      </c>
    </row>
    <row r="28" spans="1:8" ht="12.75">
      <c r="A28" s="135"/>
      <c r="B28" s="135"/>
      <c r="C28" s="115"/>
      <c r="D28" s="15"/>
      <c r="E28" s="3"/>
      <c r="F28" s="3"/>
      <c r="G28" s="73"/>
      <c r="H28" s="35">
        <f t="shared" si="1"/>
        <v>0</v>
      </c>
    </row>
    <row r="29" spans="1:8" ht="12.75">
      <c r="A29" s="135"/>
      <c r="B29" s="135"/>
      <c r="C29" s="115"/>
      <c r="D29" s="15"/>
      <c r="E29" s="3"/>
      <c r="F29" s="3"/>
      <c r="G29" s="73"/>
      <c r="H29" s="35">
        <f t="shared" si="1"/>
        <v>0</v>
      </c>
    </row>
    <row r="30" spans="1:8" ht="13.5" thickBot="1">
      <c r="A30" s="135"/>
      <c r="B30" s="135"/>
      <c r="C30" s="115"/>
      <c r="D30" s="15"/>
      <c r="E30" s="3"/>
      <c r="F30" s="3"/>
      <c r="G30" s="73"/>
      <c r="H30" s="35">
        <f t="shared" si="1"/>
        <v>0</v>
      </c>
    </row>
    <row r="31" spans="1:8" ht="14.25" thickBot="1" thickTop="1">
      <c r="A31" s="135"/>
      <c r="B31" s="136"/>
      <c r="C31" s="116"/>
      <c r="D31" s="46" t="s">
        <v>11</v>
      </c>
      <c r="E31" s="112"/>
      <c r="F31" s="112"/>
      <c r="G31" s="113"/>
      <c r="H31" s="36">
        <f>SUM(H22:H30)</f>
        <v>11072.6</v>
      </c>
    </row>
    <row r="32" spans="1:8" ht="13.5" thickTop="1">
      <c r="A32" s="135"/>
      <c r="B32" s="189">
        <v>3</v>
      </c>
      <c r="C32" s="114" t="s">
        <v>1</v>
      </c>
      <c r="D32" s="92" t="s">
        <v>4</v>
      </c>
      <c r="E32" s="69" t="str">
        <f>'[2]Масла и технические жидкости'!$B$5</f>
        <v>Mobil-1 0W40</v>
      </c>
      <c r="F32" s="69">
        <v>4.9</v>
      </c>
      <c r="G32" s="78">
        <f>'[2]Масла и технические жидкости'!$C$5</f>
        <v>711.46</v>
      </c>
      <c r="H32" s="35">
        <f>F32*G32</f>
        <v>3486.1540000000005</v>
      </c>
    </row>
    <row r="33" spans="1:8" ht="12.75">
      <c r="A33" s="135"/>
      <c r="B33" s="145"/>
      <c r="C33" s="115"/>
      <c r="D33" s="70" t="s">
        <v>7</v>
      </c>
      <c r="E33" s="62" t="str">
        <f>'[2]Запчасти'!$B$148</f>
        <v>MD352626</v>
      </c>
      <c r="F33" s="62">
        <v>1</v>
      </c>
      <c r="G33" s="71">
        <f>'[2]Запчасти'!$C$148</f>
        <v>753</v>
      </c>
      <c r="H33" s="35">
        <f aca="true" t="shared" si="2" ref="H33:H40">F33*G33</f>
        <v>753</v>
      </c>
    </row>
    <row r="34" spans="1:8" ht="12.75">
      <c r="A34" s="135"/>
      <c r="B34" s="145"/>
      <c r="C34" s="115"/>
      <c r="D34" s="70" t="s">
        <v>8</v>
      </c>
      <c r="E34" s="62" t="str">
        <f>'[2]Запчасти'!$B$149</f>
        <v>7803A028</v>
      </c>
      <c r="F34" s="62">
        <v>1</v>
      </c>
      <c r="G34" s="71">
        <f>'[2]Запчасти'!$C$149</f>
        <v>1310</v>
      </c>
      <c r="H34" s="35">
        <f t="shared" si="2"/>
        <v>1310</v>
      </c>
    </row>
    <row r="35" spans="1:8" ht="38.25">
      <c r="A35" s="135"/>
      <c r="B35" s="145"/>
      <c r="C35" s="115"/>
      <c r="D35" s="15" t="s">
        <v>21</v>
      </c>
      <c r="E35" s="62" t="str">
        <f>'[2]Масла и технические жидкости'!$B$6</f>
        <v>Mobil DOT4</v>
      </c>
      <c r="F35" s="62">
        <v>1</v>
      </c>
      <c r="G35" s="71">
        <f>'[2]Масла и технические жидкости'!$C$6</f>
        <v>275</v>
      </c>
      <c r="H35" s="35">
        <f t="shared" si="2"/>
        <v>275</v>
      </c>
    </row>
    <row r="36" spans="1:8" ht="12.75">
      <c r="A36" s="135"/>
      <c r="B36" s="145"/>
      <c r="C36" s="115"/>
      <c r="D36" s="70" t="s">
        <v>22</v>
      </c>
      <c r="E36" s="62" t="str">
        <f>'[2]Запчасти'!$B$150</f>
        <v>MR571476</v>
      </c>
      <c r="F36" s="62">
        <v>1</v>
      </c>
      <c r="G36" s="71">
        <f>'[2]Запчасти'!$C$150</f>
        <v>2159</v>
      </c>
      <c r="H36" s="35">
        <f t="shared" si="2"/>
        <v>2159</v>
      </c>
    </row>
    <row r="37" spans="1:8" ht="12.75">
      <c r="A37" s="135"/>
      <c r="B37" s="145"/>
      <c r="C37" s="115"/>
      <c r="D37" s="15"/>
      <c r="E37" s="2"/>
      <c r="F37" s="2"/>
      <c r="G37" s="2"/>
      <c r="H37" s="35">
        <f t="shared" si="2"/>
        <v>0</v>
      </c>
    </row>
    <row r="38" spans="1:8" ht="12.75">
      <c r="A38" s="135"/>
      <c r="B38" s="145"/>
      <c r="C38" s="115"/>
      <c r="D38" s="15"/>
      <c r="E38" s="2"/>
      <c r="F38" s="2"/>
      <c r="G38" s="2"/>
      <c r="H38" s="35">
        <f t="shared" si="2"/>
        <v>0</v>
      </c>
    </row>
    <row r="39" spans="1:8" ht="12.75">
      <c r="A39" s="135"/>
      <c r="B39" s="145"/>
      <c r="C39" s="115"/>
      <c r="D39" s="15"/>
      <c r="E39" s="2"/>
      <c r="F39" s="2"/>
      <c r="G39" s="2"/>
      <c r="H39" s="35">
        <f t="shared" si="2"/>
        <v>0</v>
      </c>
    </row>
    <row r="40" spans="1:8" ht="13.5" thickBot="1">
      <c r="A40" s="135"/>
      <c r="B40" s="145"/>
      <c r="C40" s="115"/>
      <c r="D40" s="15"/>
      <c r="E40" s="2"/>
      <c r="F40" s="2"/>
      <c r="G40" s="2"/>
      <c r="H40" s="35">
        <f t="shared" si="2"/>
        <v>0</v>
      </c>
    </row>
    <row r="41" spans="1:8" ht="14.25" thickBot="1" thickTop="1">
      <c r="A41" s="135"/>
      <c r="B41" s="145"/>
      <c r="C41" s="116"/>
      <c r="D41" s="46" t="s">
        <v>11</v>
      </c>
      <c r="E41" s="84"/>
      <c r="F41" s="84"/>
      <c r="G41" s="84"/>
      <c r="H41" s="36">
        <f>SUM(H32:H40)</f>
        <v>7983.154</v>
      </c>
    </row>
    <row r="42" spans="1:8" ht="13.5" thickTop="1">
      <c r="A42" s="135"/>
      <c r="B42" s="145"/>
      <c r="C42" s="114" t="s">
        <v>2</v>
      </c>
      <c r="D42" s="92" t="s">
        <v>4</v>
      </c>
      <c r="E42" s="69" t="str">
        <f>'[2]Масла и технические жидкости'!$B$5</f>
        <v>Mobil-1 0W40</v>
      </c>
      <c r="F42" s="69">
        <v>4.9</v>
      </c>
      <c r="G42" s="78">
        <f>'[2]Масла и технические жидкости'!$C$5</f>
        <v>711.46</v>
      </c>
      <c r="H42" s="35">
        <f>F42*G42</f>
        <v>3486.1540000000005</v>
      </c>
    </row>
    <row r="43" spans="1:8" ht="12.75">
      <c r="A43" s="135"/>
      <c r="B43" s="145"/>
      <c r="C43" s="115"/>
      <c r="D43" s="70" t="s">
        <v>7</v>
      </c>
      <c r="E43" s="62" t="str">
        <f>'[2]Запчасти'!$B$148</f>
        <v>MD352626</v>
      </c>
      <c r="F43" s="62">
        <v>1</v>
      </c>
      <c r="G43" s="71">
        <f>'[2]Запчасти'!$C$148</f>
        <v>753</v>
      </c>
      <c r="H43" s="35">
        <f aca="true" t="shared" si="3" ref="H43:H50">F43*G43</f>
        <v>753</v>
      </c>
    </row>
    <row r="44" spans="1:8" ht="12.75">
      <c r="A44" s="135"/>
      <c r="B44" s="145"/>
      <c r="C44" s="115"/>
      <c r="D44" s="70" t="s">
        <v>8</v>
      </c>
      <c r="E44" s="62" t="str">
        <f>'[2]Запчасти'!$B$149</f>
        <v>7803A028</v>
      </c>
      <c r="F44" s="62">
        <v>1</v>
      </c>
      <c r="G44" s="71">
        <f>'[2]Запчасти'!$C$149</f>
        <v>1310</v>
      </c>
      <c r="H44" s="35">
        <f t="shared" si="3"/>
        <v>1310</v>
      </c>
    </row>
    <row r="45" spans="1:8" ht="38.25">
      <c r="A45" s="135"/>
      <c r="B45" s="145"/>
      <c r="C45" s="115"/>
      <c r="D45" s="70" t="s">
        <v>69</v>
      </c>
      <c r="E45" s="62" t="str">
        <f>'[2]Масла и технические жидкости'!$B$6</f>
        <v>Mobil DOT4</v>
      </c>
      <c r="F45" s="62">
        <v>1</v>
      </c>
      <c r="G45" s="71">
        <f>'[2]Масла и технические жидкости'!$C$6</f>
        <v>275</v>
      </c>
      <c r="H45" s="35">
        <f t="shared" si="3"/>
        <v>275</v>
      </c>
    </row>
    <row r="46" spans="1:8" ht="12.75">
      <c r="A46" s="135"/>
      <c r="B46" s="145"/>
      <c r="C46" s="115"/>
      <c r="D46" s="70" t="s">
        <v>22</v>
      </c>
      <c r="E46" s="62" t="str">
        <f>'[2]Запчасти'!$B$150</f>
        <v>MR571476</v>
      </c>
      <c r="F46" s="62">
        <v>1</v>
      </c>
      <c r="G46" s="71">
        <f>'[2]Запчасти'!$C$150</f>
        <v>2159</v>
      </c>
      <c r="H46" s="35">
        <f t="shared" si="3"/>
        <v>2159</v>
      </c>
    </row>
    <row r="47" spans="1:8" ht="12.75">
      <c r="A47" s="135"/>
      <c r="B47" s="145"/>
      <c r="C47" s="115"/>
      <c r="D47" s="15"/>
      <c r="E47" s="2"/>
      <c r="F47" s="2"/>
      <c r="G47" s="2"/>
      <c r="H47" s="35">
        <f t="shared" si="3"/>
        <v>0</v>
      </c>
    </row>
    <row r="48" spans="1:8" ht="12.75">
      <c r="A48" s="135"/>
      <c r="B48" s="145"/>
      <c r="C48" s="115"/>
      <c r="D48" s="15"/>
      <c r="E48" s="2"/>
      <c r="F48" s="2"/>
      <c r="G48" s="2"/>
      <c r="H48" s="35">
        <f t="shared" si="3"/>
        <v>0</v>
      </c>
    </row>
    <row r="49" spans="1:8" ht="12.75">
      <c r="A49" s="135"/>
      <c r="B49" s="145"/>
      <c r="C49" s="115"/>
      <c r="D49" s="15"/>
      <c r="E49" s="2"/>
      <c r="F49" s="2"/>
      <c r="G49" s="2"/>
      <c r="H49" s="35">
        <f t="shared" si="3"/>
        <v>0</v>
      </c>
    </row>
    <row r="50" spans="1:8" ht="13.5" thickBot="1">
      <c r="A50" s="135"/>
      <c r="B50" s="145"/>
      <c r="C50" s="115"/>
      <c r="D50" s="15"/>
      <c r="E50" s="2"/>
      <c r="F50" s="2"/>
      <c r="G50" s="2"/>
      <c r="H50" s="35">
        <f t="shared" si="3"/>
        <v>0</v>
      </c>
    </row>
    <row r="51" spans="1:8" ht="14.25" thickBot="1" thickTop="1">
      <c r="A51" s="135"/>
      <c r="B51" s="190"/>
      <c r="C51" s="122"/>
      <c r="D51" s="46" t="s">
        <v>11</v>
      </c>
      <c r="E51" s="2"/>
      <c r="F51" s="2"/>
      <c r="G51" s="2"/>
      <c r="H51" s="36">
        <f>SUM(H42:H50)</f>
        <v>7983.154</v>
      </c>
    </row>
    <row r="52" spans="1:8" ht="13.5" thickTop="1">
      <c r="A52" s="135"/>
      <c r="B52" s="179" t="str">
        <f>B7</f>
        <v>3,8 MIVEC</v>
      </c>
      <c r="C52" s="114" t="s">
        <v>1</v>
      </c>
      <c r="D52" s="47"/>
      <c r="E52" s="16"/>
      <c r="F52" s="16"/>
      <c r="G52" s="79"/>
      <c r="H52" s="35">
        <f>F52*G52</f>
        <v>0</v>
      </c>
    </row>
    <row r="53" spans="1:8" ht="12.75">
      <c r="A53" s="135"/>
      <c r="B53" s="115"/>
      <c r="C53" s="115"/>
      <c r="D53" s="15"/>
      <c r="E53" s="3"/>
      <c r="F53" s="3"/>
      <c r="G53" s="73"/>
      <c r="H53" s="35">
        <f aca="true" t="shared" si="4" ref="H53:H60">F53*G53</f>
        <v>0</v>
      </c>
    </row>
    <row r="54" spans="1:8" ht="12.75">
      <c r="A54" s="135"/>
      <c r="B54" s="115"/>
      <c r="C54" s="115"/>
      <c r="D54" s="15"/>
      <c r="E54" s="3"/>
      <c r="F54" s="3"/>
      <c r="G54" s="73"/>
      <c r="H54" s="35">
        <f t="shared" si="4"/>
        <v>0</v>
      </c>
    </row>
    <row r="55" spans="1:8" ht="12.75">
      <c r="A55" s="135"/>
      <c r="B55" s="115"/>
      <c r="C55" s="115"/>
      <c r="D55" s="17"/>
      <c r="E55" s="3"/>
      <c r="F55" s="3"/>
      <c r="G55" s="73"/>
      <c r="H55" s="35">
        <f t="shared" si="4"/>
        <v>0</v>
      </c>
    </row>
    <row r="56" spans="1:8" ht="12.75">
      <c r="A56" s="135"/>
      <c r="B56" s="115"/>
      <c r="C56" s="115"/>
      <c r="D56" s="17"/>
      <c r="E56" s="3"/>
      <c r="F56" s="3"/>
      <c r="G56" s="73"/>
      <c r="H56" s="35">
        <f t="shared" si="4"/>
        <v>0</v>
      </c>
    </row>
    <row r="57" spans="1:8" ht="12.75">
      <c r="A57" s="135"/>
      <c r="B57" s="115"/>
      <c r="C57" s="115"/>
      <c r="D57" s="15"/>
      <c r="E57" s="3"/>
      <c r="F57" s="3"/>
      <c r="G57" s="73"/>
      <c r="H57" s="35">
        <f t="shared" si="4"/>
        <v>0</v>
      </c>
    </row>
    <row r="58" spans="1:8" ht="12.75">
      <c r="A58" s="135"/>
      <c r="B58" s="115"/>
      <c r="C58" s="115"/>
      <c r="D58" s="15"/>
      <c r="E58" s="3"/>
      <c r="F58" s="3"/>
      <c r="G58" s="73"/>
      <c r="H58" s="35">
        <f t="shared" si="4"/>
        <v>0</v>
      </c>
    </row>
    <row r="59" spans="1:8" ht="12.75">
      <c r="A59" s="135"/>
      <c r="B59" s="115"/>
      <c r="C59" s="115"/>
      <c r="D59" s="15"/>
      <c r="E59" s="3"/>
      <c r="F59" s="3"/>
      <c r="G59" s="73"/>
      <c r="H59" s="35">
        <f t="shared" si="4"/>
        <v>0</v>
      </c>
    </row>
    <row r="60" spans="1:8" ht="13.5" thickBot="1">
      <c r="A60" s="135"/>
      <c r="B60" s="115"/>
      <c r="C60" s="115"/>
      <c r="D60" s="15"/>
      <c r="E60" s="3"/>
      <c r="F60" s="3"/>
      <c r="G60" s="73"/>
      <c r="H60" s="35">
        <f t="shared" si="4"/>
        <v>0</v>
      </c>
    </row>
    <row r="61" spans="1:8" ht="14.25" thickBot="1" thickTop="1">
      <c r="A61" s="135"/>
      <c r="B61" s="115"/>
      <c r="C61" s="116"/>
      <c r="D61" s="46" t="s">
        <v>11</v>
      </c>
      <c r="E61" s="112"/>
      <c r="F61" s="112"/>
      <c r="G61" s="113"/>
      <c r="H61" s="36">
        <f>SUM(H52:H60)</f>
        <v>0</v>
      </c>
    </row>
    <row r="62" spans="1:8" ht="13.5" thickTop="1">
      <c r="A62" s="135"/>
      <c r="B62" s="115"/>
      <c r="C62" s="114" t="s">
        <v>2</v>
      </c>
      <c r="D62" s="47" t="s">
        <v>4</v>
      </c>
      <c r="E62" s="16" t="str">
        <f>ТО15000!E67</f>
        <v>Mobil-1 0W40</v>
      </c>
      <c r="F62" s="16">
        <f>ТО15000!F67</f>
        <v>4.9</v>
      </c>
      <c r="G62" s="79">
        <f>ТО15000!G67</f>
        <v>711.46</v>
      </c>
      <c r="H62" s="35">
        <f>F62*G62</f>
        <v>3486.1540000000005</v>
      </c>
    </row>
    <row r="63" spans="1:8" ht="12.75">
      <c r="A63" s="135"/>
      <c r="B63" s="115"/>
      <c r="C63" s="115"/>
      <c r="D63" s="15" t="s">
        <v>7</v>
      </c>
      <c r="E63" s="62" t="str">
        <f>ТО15000!E68</f>
        <v>MD352626</v>
      </c>
      <c r="F63" s="62">
        <f>ТО15000!F68</f>
        <v>1</v>
      </c>
      <c r="G63" s="71">
        <f>ТО15000!G68</f>
        <v>753</v>
      </c>
      <c r="H63" s="35">
        <f aca="true" t="shared" si="5" ref="H63:H70">F63*G63</f>
        <v>753</v>
      </c>
    </row>
    <row r="64" spans="1:8" ht="12.75">
      <c r="A64" s="135"/>
      <c r="B64" s="115"/>
      <c r="C64" s="115"/>
      <c r="D64" s="15" t="s">
        <v>8</v>
      </c>
      <c r="E64" s="3" t="str">
        <f>ТО15000!E69</f>
        <v>7803A028</v>
      </c>
      <c r="F64" s="3">
        <f>ТО15000!F69</f>
        <v>1</v>
      </c>
      <c r="G64" s="73">
        <f>ТО15000!G69</f>
        <v>1310</v>
      </c>
      <c r="H64" s="35">
        <f t="shared" si="5"/>
        <v>1310</v>
      </c>
    </row>
    <row r="65" spans="1:8" ht="38.25">
      <c r="A65" s="135"/>
      <c r="B65" s="115"/>
      <c r="C65" s="115"/>
      <c r="D65" s="17" t="s">
        <v>69</v>
      </c>
      <c r="E65" s="3" t="str">
        <f>ТО30000!E65</f>
        <v>Mobil DOT4</v>
      </c>
      <c r="F65" s="3">
        <f>ТО30000!F65</f>
        <v>1</v>
      </c>
      <c r="G65" s="73">
        <f>ТО30000!G65</f>
        <v>275</v>
      </c>
      <c r="H65" s="35">
        <f t="shared" si="5"/>
        <v>275</v>
      </c>
    </row>
    <row r="66" spans="1:8" ht="12.75">
      <c r="A66" s="135"/>
      <c r="B66" s="115"/>
      <c r="C66" s="115"/>
      <c r="D66" s="17" t="s">
        <v>22</v>
      </c>
      <c r="E66" s="3" t="str">
        <f>ТО30000!E66</f>
        <v>MR571476</v>
      </c>
      <c r="F66" s="3">
        <f>ТО30000!F66</f>
        <v>1</v>
      </c>
      <c r="G66" s="73">
        <f>ТО30000!G66</f>
        <v>2159</v>
      </c>
      <c r="H66" s="35">
        <f t="shared" si="5"/>
        <v>2159</v>
      </c>
    </row>
    <row r="67" spans="1:8" ht="12.75">
      <c r="A67" s="135"/>
      <c r="B67" s="115"/>
      <c r="C67" s="115"/>
      <c r="D67" s="15"/>
      <c r="E67" s="3"/>
      <c r="F67" s="3"/>
      <c r="G67" s="73"/>
      <c r="H67" s="35">
        <f t="shared" si="5"/>
        <v>0</v>
      </c>
    </row>
    <row r="68" spans="1:8" ht="12.75">
      <c r="A68" s="135"/>
      <c r="B68" s="115"/>
      <c r="C68" s="115"/>
      <c r="D68" s="15"/>
      <c r="E68" s="3"/>
      <c r="F68" s="3"/>
      <c r="G68" s="73"/>
      <c r="H68" s="35">
        <f t="shared" si="5"/>
        <v>0</v>
      </c>
    </row>
    <row r="69" spans="1:8" ht="12.75">
      <c r="A69" s="135"/>
      <c r="B69" s="115"/>
      <c r="C69" s="115"/>
      <c r="D69" s="15"/>
      <c r="E69" s="3"/>
      <c r="F69" s="3"/>
      <c r="G69" s="73"/>
      <c r="H69" s="35">
        <f t="shared" si="5"/>
        <v>0</v>
      </c>
    </row>
    <row r="70" spans="1:8" ht="13.5" thickBot="1">
      <c r="A70" s="135"/>
      <c r="B70" s="115"/>
      <c r="C70" s="115"/>
      <c r="D70" s="15"/>
      <c r="E70" s="3"/>
      <c r="F70" s="3"/>
      <c r="G70" s="73"/>
      <c r="H70" s="35">
        <f t="shared" si="5"/>
        <v>0</v>
      </c>
    </row>
    <row r="71" spans="1:8" ht="14.25" thickBot="1" thickTop="1">
      <c r="A71" s="136"/>
      <c r="B71" s="122"/>
      <c r="C71" s="122"/>
      <c r="D71" s="44" t="s">
        <v>11</v>
      </c>
      <c r="E71" s="119"/>
      <c r="F71" s="119"/>
      <c r="G71" s="120"/>
      <c r="H71" s="36">
        <f>SUM(H62:H70)</f>
        <v>7983.154</v>
      </c>
    </row>
    <row r="72" spans="1:8" ht="14.25" customHeight="1" thickBot="1" thickTop="1">
      <c r="A72" s="139" t="s">
        <v>76</v>
      </c>
      <c r="B72" s="141" t="str">
        <f>B12</f>
        <v>3,2 DI-D</v>
      </c>
      <c r="C72" s="8" t="s">
        <v>1</v>
      </c>
      <c r="D72" s="121"/>
      <c r="E72" s="121"/>
      <c r="F72" s="121"/>
      <c r="G72" s="121"/>
      <c r="H72" s="37">
        <f>H21+G3</f>
        <v>18319.7</v>
      </c>
    </row>
    <row r="73" spans="1:8" ht="14.25" thickBot="1" thickTop="1">
      <c r="A73" s="139"/>
      <c r="B73" s="142"/>
      <c r="C73" s="9" t="s">
        <v>2</v>
      </c>
      <c r="D73" s="117"/>
      <c r="E73" s="117"/>
      <c r="F73" s="117"/>
      <c r="G73" s="117"/>
      <c r="H73" s="37">
        <f>H31+G4</f>
        <v>17819.9</v>
      </c>
    </row>
    <row r="74" spans="1:8" ht="14.25" thickBot="1" thickTop="1">
      <c r="A74" s="139"/>
      <c r="B74" s="177">
        <v>3</v>
      </c>
      <c r="C74" s="9" t="s">
        <v>1</v>
      </c>
      <c r="D74" s="83"/>
      <c r="E74" s="83"/>
      <c r="F74" s="83"/>
      <c r="G74" s="83"/>
      <c r="H74" s="37">
        <f>H41+G5</f>
        <v>13480.954000000002</v>
      </c>
    </row>
    <row r="75" spans="1:8" ht="14.25" thickBot="1" thickTop="1">
      <c r="A75" s="139"/>
      <c r="B75" s="178"/>
      <c r="C75" s="9" t="s">
        <v>2</v>
      </c>
      <c r="D75" s="83"/>
      <c r="E75" s="83"/>
      <c r="F75" s="83"/>
      <c r="G75" s="83"/>
      <c r="H75" s="37">
        <f>H51+G6</f>
        <v>13480.954000000002</v>
      </c>
    </row>
    <row r="76" spans="1:8" ht="14.25" thickBot="1" thickTop="1">
      <c r="A76" s="139"/>
      <c r="B76" s="142" t="str">
        <f>B52</f>
        <v>3,8 MIVEC</v>
      </c>
      <c r="C76" s="9" t="s">
        <v>1</v>
      </c>
      <c r="D76" s="117"/>
      <c r="E76" s="117"/>
      <c r="F76" s="117"/>
      <c r="G76" s="117"/>
      <c r="H76" s="37"/>
    </row>
    <row r="77" spans="1:8" ht="14.25" thickBot="1" thickTop="1">
      <c r="A77" s="140"/>
      <c r="B77" s="143"/>
      <c r="C77" s="10" t="s">
        <v>2</v>
      </c>
      <c r="D77" s="118"/>
      <c r="E77" s="118"/>
      <c r="F77" s="118"/>
      <c r="G77" s="118"/>
      <c r="H77" s="37">
        <f>H71+G8</f>
        <v>13480.954000000002</v>
      </c>
    </row>
    <row r="78" spans="1:8" ht="13.5" customHeight="1" thickBot="1" thickTop="1">
      <c r="A78" s="123" t="s">
        <v>77</v>
      </c>
      <c r="B78" s="125" t="str">
        <f>B72</f>
        <v>3,2 DI-D</v>
      </c>
      <c r="C78" s="11" t="s">
        <v>1</v>
      </c>
      <c r="D78" s="127"/>
      <c r="E78" s="127"/>
      <c r="F78" s="127"/>
      <c r="G78" s="127"/>
      <c r="H78" s="38">
        <f>H72+G10</f>
        <v>19569.2</v>
      </c>
    </row>
    <row r="79" spans="1:8" ht="14.25" thickBot="1" thickTop="1">
      <c r="A79" s="123"/>
      <c r="B79" s="126"/>
      <c r="C79" s="12" t="s">
        <v>2</v>
      </c>
      <c r="D79" s="128"/>
      <c r="E79" s="128"/>
      <c r="F79" s="128"/>
      <c r="G79" s="128"/>
      <c r="H79" s="38">
        <f>H73+G10</f>
        <v>19069.4</v>
      </c>
    </row>
    <row r="80" spans="1:8" ht="14.25" thickBot="1" thickTop="1">
      <c r="A80" s="123"/>
      <c r="B80" s="131">
        <v>3</v>
      </c>
      <c r="C80" s="12" t="s">
        <v>1</v>
      </c>
      <c r="D80" s="128"/>
      <c r="E80" s="128"/>
      <c r="F80" s="128"/>
      <c r="G80" s="172"/>
      <c r="H80" s="38">
        <f>H74+G10</f>
        <v>14730.454000000002</v>
      </c>
    </row>
    <row r="81" spans="1:8" ht="14.25" thickBot="1" thickTop="1">
      <c r="A81" s="123"/>
      <c r="B81" s="132"/>
      <c r="C81" s="12" t="s">
        <v>2</v>
      </c>
      <c r="D81" s="128"/>
      <c r="E81" s="128"/>
      <c r="F81" s="128"/>
      <c r="G81" s="172"/>
      <c r="H81" s="38">
        <f>H75+G10</f>
        <v>14730.454000000002</v>
      </c>
    </row>
    <row r="82" spans="1:8" ht="14.25" thickBot="1" thickTop="1">
      <c r="A82" s="123"/>
      <c r="B82" s="126" t="str">
        <f>B76</f>
        <v>3,8 MIVEC</v>
      </c>
      <c r="C82" s="12" t="s">
        <v>1</v>
      </c>
      <c r="D82" s="128"/>
      <c r="E82" s="128"/>
      <c r="F82" s="128"/>
      <c r="G82" s="128"/>
      <c r="H82" s="38"/>
    </row>
    <row r="83" spans="1:8" ht="14.25" thickBot="1" thickTop="1">
      <c r="A83" s="124"/>
      <c r="B83" s="129"/>
      <c r="C83" s="13" t="s">
        <v>2</v>
      </c>
      <c r="D83" s="130"/>
      <c r="E83" s="130"/>
      <c r="F83" s="130"/>
      <c r="G83" s="130"/>
      <c r="H83" s="38">
        <f>H77+G10</f>
        <v>14730.454000000002</v>
      </c>
    </row>
    <row r="84" ht="13.5" thickTop="1"/>
  </sheetData>
  <sheetProtection/>
  <mergeCells count="55">
    <mergeCell ref="A1:C1"/>
    <mergeCell ref="D1:H1"/>
    <mergeCell ref="A2:C2"/>
    <mergeCell ref="A3:A8"/>
    <mergeCell ref="B3:B4"/>
    <mergeCell ref="B7:B8"/>
    <mergeCell ref="B5:B6"/>
    <mergeCell ref="G5:H5"/>
    <mergeCell ref="G7:H7"/>
    <mergeCell ref="G8:H8"/>
    <mergeCell ref="G6:H6"/>
    <mergeCell ref="G2:H2"/>
    <mergeCell ref="A78:A83"/>
    <mergeCell ref="B78:B79"/>
    <mergeCell ref="B76:B77"/>
    <mergeCell ref="G3:H3"/>
    <mergeCell ref="G4:H4"/>
    <mergeCell ref="C62:C71"/>
    <mergeCell ref="B32:B51"/>
    <mergeCell ref="C32:C41"/>
    <mergeCell ref="C42:C51"/>
    <mergeCell ref="E21:G21"/>
    <mergeCell ref="E31:G31"/>
    <mergeCell ref="G9:H9"/>
    <mergeCell ref="G10:H10"/>
    <mergeCell ref="E61:G61"/>
    <mergeCell ref="E71:G71"/>
    <mergeCell ref="D72:G72"/>
    <mergeCell ref="D73:G73"/>
    <mergeCell ref="B52:B71"/>
    <mergeCell ref="C52:C61"/>
    <mergeCell ref="D78:G78"/>
    <mergeCell ref="D79:G79"/>
    <mergeCell ref="B82:B83"/>
    <mergeCell ref="D82:G82"/>
    <mergeCell ref="D83:G83"/>
    <mergeCell ref="B80:B81"/>
    <mergeCell ref="D80:G80"/>
    <mergeCell ref="D81:G81"/>
    <mergeCell ref="E2:F2"/>
    <mergeCell ref="E3:F8"/>
    <mergeCell ref="E9:F9"/>
    <mergeCell ref="E10:F10"/>
    <mergeCell ref="A72:A77"/>
    <mergeCell ref="B72:B73"/>
    <mergeCell ref="A12:A71"/>
    <mergeCell ref="B12:B31"/>
    <mergeCell ref="C12:C21"/>
    <mergeCell ref="C22:C31"/>
    <mergeCell ref="A9:A10"/>
    <mergeCell ref="B9:C9"/>
    <mergeCell ref="B10:C10"/>
    <mergeCell ref="D76:G76"/>
    <mergeCell ref="D77:G77"/>
    <mergeCell ref="B74:B7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20.375" style="1" customWidth="1"/>
    <col min="2" max="2" width="10.25390625" style="1" bestFit="1" customWidth="1"/>
    <col min="3" max="3" width="11.125" style="1" customWidth="1"/>
    <col min="4" max="4" width="18.753906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87" t="str">
        <f>ТО15000!A1</f>
        <v>Pajero IV (BK)</v>
      </c>
      <c r="B1" s="188"/>
      <c r="C1" s="188"/>
      <c r="D1" s="152" t="s">
        <v>40</v>
      </c>
      <c r="E1" s="152"/>
      <c r="F1" s="152"/>
      <c r="G1" s="153"/>
      <c r="H1" s="154"/>
    </row>
    <row r="2" spans="1:8" ht="16.5" thickTop="1">
      <c r="A2" s="155"/>
      <c r="B2" s="112"/>
      <c r="C2" s="112"/>
      <c r="D2" s="41" t="s">
        <v>15</v>
      </c>
      <c r="E2" s="164" t="s">
        <v>74</v>
      </c>
      <c r="F2" s="165"/>
      <c r="G2" s="170" t="s">
        <v>72</v>
      </c>
      <c r="H2" s="171"/>
    </row>
    <row r="3" spans="1:21" ht="12.75">
      <c r="A3" s="123" t="s">
        <v>48</v>
      </c>
      <c r="B3" s="158" t="str">
        <f>ТО210000!B3</f>
        <v>3,2 DI-D</v>
      </c>
      <c r="C3" s="6" t="s">
        <v>1</v>
      </c>
      <c r="D3" s="42">
        <v>2.6</v>
      </c>
      <c r="E3" s="181">
        <f>'[1]Лист1'!$B$5</f>
        <v>2499</v>
      </c>
      <c r="F3" s="182"/>
      <c r="G3" s="160">
        <f>D3*E3</f>
        <v>6497.400000000001</v>
      </c>
      <c r="H3" s="16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23"/>
      <c r="B4" s="158"/>
      <c r="C4" s="6" t="s">
        <v>2</v>
      </c>
      <c r="D4" s="42">
        <v>2.4</v>
      </c>
      <c r="E4" s="183"/>
      <c r="F4" s="184"/>
      <c r="G4" s="160">
        <f>D4*E3</f>
        <v>5997.599999999999</v>
      </c>
      <c r="H4" s="16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23"/>
      <c r="B5" s="131">
        <v>3</v>
      </c>
      <c r="C5" s="6" t="s">
        <v>1</v>
      </c>
      <c r="D5" s="88">
        <v>2</v>
      </c>
      <c r="E5" s="183"/>
      <c r="F5" s="184"/>
      <c r="G5" s="160">
        <f>D5*E3</f>
        <v>4998</v>
      </c>
      <c r="H5" s="16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23"/>
      <c r="B6" s="132"/>
      <c r="C6" s="6" t="s">
        <v>2</v>
      </c>
      <c r="D6" s="42">
        <v>1.9</v>
      </c>
      <c r="E6" s="183"/>
      <c r="F6" s="184"/>
      <c r="G6" s="160">
        <f>D6*E3</f>
        <v>4748.099999999999</v>
      </c>
      <c r="H6" s="1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23"/>
      <c r="B7" s="158" t="str">
        <f>ТО210000!B7</f>
        <v>3,8 MIVEC</v>
      </c>
      <c r="C7" s="6" t="s">
        <v>1</v>
      </c>
      <c r="D7" s="42"/>
      <c r="E7" s="183"/>
      <c r="F7" s="184"/>
      <c r="G7" s="160"/>
      <c r="H7" s="16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24"/>
      <c r="B8" s="159"/>
      <c r="C8" s="7" t="s">
        <v>2</v>
      </c>
      <c r="D8" s="43">
        <v>1.9</v>
      </c>
      <c r="E8" s="185"/>
      <c r="F8" s="186"/>
      <c r="G8" s="162">
        <f>D8*E3</f>
        <v>4748.099999999999</v>
      </c>
      <c r="H8" s="16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66" t="s">
        <v>14</v>
      </c>
      <c r="B9" s="168" t="s">
        <v>13</v>
      </c>
      <c r="C9" s="153"/>
      <c r="D9" s="15">
        <f>ТО15000!D9</f>
        <v>1.6</v>
      </c>
      <c r="E9" s="148">
        <f>'[1]Лист1'!$B$5</f>
        <v>2499</v>
      </c>
      <c r="F9" s="149"/>
      <c r="G9" s="150">
        <f>D9*E9</f>
        <v>3998.4</v>
      </c>
      <c r="H9" s="15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67"/>
      <c r="B10" s="169" t="s">
        <v>12</v>
      </c>
      <c r="C10" s="108"/>
      <c r="D10" s="44">
        <f>ТО15000!D10</f>
        <v>0.5</v>
      </c>
      <c r="E10" s="108">
        <f>'[1]Лист1'!$B$5</f>
        <v>2499</v>
      </c>
      <c r="F10" s="109"/>
      <c r="G10" s="110">
        <f>D10*E10</f>
        <v>1249.5</v>
      </c>
      <c r="H10" s="1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5" t="str">
        <f>B3</f>
        <v>3,2 DI-D</v>
      </c>
      <c r="C12" s="114" t="s">
        <v>1</v>
      </c>
      <c r="D12" s="70" t="s">
        <v>4</v>
      </c>
      <c r="E12" s="69" t="s">
        <v>67</v>
      </c>
      <c r="F12" s="69">
        <v>9.3</v>
      </c>
      <c r="G12" s="78">
        <f>'[2]Масла и технические жидкости'!$C$4</f>
        <v>522</v>
      </c>
      <c r="H12" s="34">
        <f>F12*G12</f>
        <v>4854.6</v>
      </c>
    </row>
    <row r="13" spans="1:8" ht="12.75">
      <c r="A13" s="144"/>
      <c r="B13" s="135"/>
      <c r="C13" s="115"/>
      <c r="D13" s="70" t="s">
        <v>7</v>
      </c>
      <c r="E13" s="62" t="s">
        <v>63</v>
      </c>
      <c r="F13" s="62">
        <v>1</v>
      </c>
      <c r="G13" s="71">
        <f>'[2]Запчасти'!$C$155</f>
        <v>858</v>
      </c>
      <c r="H13" s="35">
        <f>F13*G13</f>
        <v>858</v>
      </c>
    </row>
    <row r="14" spans="1:8" ht="12.75">
      <c r="A14" s="144"/>
      <c r="B14" s="135"/>
      <c r="C14" s="115"/>
      <c r="D14" s="70" t="s">
        <v>8</v>
      </c>
      <c r="E14" s="62" t="s">
        <v>65</v>
      </c>
      <c r="F14" s="62">
        <v>1</v>
      </c>
      <c r="G14" s="71">
        <f>'[2]Запчасти'!$C$149</f>
        <v>1310</v>
      </c>
      <c r="H14" s="35">
        <f>F14*G14</f>
        <v>1310</v>
      </c>
    </row>
    <row r="15" spans="1:8" ht="12.75">
      <c r="A15" s="144"/>
      <c r="B15" s="135"/>
      <c r="C15" s="115"/>
      <c r="D15" s="5" t="s">
        <v>61</v>
      </c>
      <c r="E15" s="62" t="s">
        <v>66</v>
      </c>
      <c r="F15" s="62">
        <v>1</v>
      </c>
      <c r="G15" s="71">
        <f>'[2]Запчасти'!$C$157</f>
        <v>1782</v>
      </c>
      <c r="H15" s="35">
        <f aca="true" t="shared" si="0" ref="H15:H20">F15*G15</f>
        <v>1782</v>
      </c>
    </row>
    <row r="16" spans="1:8" ht="15" customHeight="1">
      <c r="A16" s="144"/>
      <c r="B16" s="135"/>
      <c r="C16" s="115"/>
      <c r="D16" s="70" t="s">
        <v>70</v>
      </c>
      <c r="E16" s="62" t="str">
        <f>'[2]Масла и технические жидкости'!$B$8</f>
        <v>Mobilube 1-SHC 75W90</v>
      </c>
      <c r="F16" s="62">
        <v>3.2</v>
      </c>
      <c r="G16" s="71">
        <f>'[2]Масла и технические жидкости'!$C$8</f>
        <v>648.33</v>
      </c>
      <c r="H16" s="35">
        <f t="shared" si="0"/>
        <v>2074.6560000000004</v>
      </c>
    </row>
    <row r="17" spans="1:8" ht="12.75">
      <c r="A17" s="144"/>
      <c r="B17" s="135"/>
      <c r="C17" s="115"/>
      <c r="D17" s="70" t="s">
        <v>24</v>
      </c>
      <c r="E17" s="74" t="str">
        <f>'[2]Масла и технические жидкости'!$B$8</f>
        <v>Mobilube 1-SHC 75W90</v>
      </c>
      <c r="F17" s="62">
        <v>2.8</v>
      </c>
      <c r="G17" s="71">
        <f>'[2]Масла и технические жидкости'!$C$8</f>
        <v>648.33</v>
      </c>
      <c r="H17" s="35">
        <f t="shared" si="0"/>
        <v>1815.324</v>
      </c>
    </row>
    <row r="18" spans="1:8" ht="12.75">
      <c r="A18" s="144"/>
      <c r="B18" s="135"/>
      <c r="C18" s="115"/>
      <c r="D18" s="75" t="s">
        <v>46</v>
      </c>
      <c r="E18" s="62" t="str">
        <f>'[2]Масла и технические жидкости'!$B$8</f>
        <v>Mobilube 1-SHC 75W90</v>
      </c>
      <c r="F18" s="62">
        <v>1.6</v>
      </c>
      <c r="G18" s="71">
        <f>'[2]Масла и технические жидкости'!$C$8</f>
        <v>648.33</v>
      </c>
      <c r="H18" s="35">
        <f t="shared" si="0"/>
        <v>1037.3280000000002</v>
      </c>
    </row>
    <row r="19" spans="1:8" ht="12.75">
      <c r="A19" s="144"/>
      <c r="B19" s="135"/>
      <c r="C19" s="115"/>
      <c r="D19" s="15"/>
      <c r="E19" s="3"/>
      <c r="F19" s="3"/>
      <c r="G19" s="73"/>
      <c r="H19" s="35">
        <f t="shared" si="0"/>
        <v>0</v>
      </c>
    </row>
    <row r="20" spans="1:8" ht="13.5" thickBot="1">
      <c r="A20" s="144"/>
      <c r="B20" s="135"/>
      <c r="C20" s="115"/>
      <c r="D20" s="15"/>
      <c r="E20" s="3"/>
      <c r="F20" s="3"/>
      <c r="G20" s="73"/>
      <c r="H20" s="35">
        <f t="shared" si="0"/>
        <v>0</v>
      </c>
    </row>
    <row r="21" spans="1:8" ht="14.25" thickBot="1" thickTop="1">
      <c r="A21" s="144"/>
      <c r="B21" s="135"/>
      <c r="C21" s="116"/>
      <c r="D21" s="46" t="s">
        <v>11</v>
      </c>
      <c r="E21" s="112"/>
      <c r="F21" s="112"/>
      <c r="G21" s="113"/>
      <c r="H21" s="36">
        <f>SUM(H12:H20)</f>
        <v>13731.908000000001</v>
      </c>
    </row>
    <row r="22" spans="1:8" ht="13.5" thickTop="1">
      <c r="A22" s="144"/>
      <c r="B22" s="135"/>
      <c r="C22" s="115" t="s">
        <v>2</v>
      </c>
      <c r="D22" s="70" t="s">
        <v>4</v>
      </c>
      <c r="E22" s="69" t="s">
        <v>67</v>
      </c>
      <c r="F22" s="69">
        <v>9.3</v>
      </c>
      <c r="G22" s="78">
        <f>'[2]Масла и технические жидкости'!$C$4</f>
        <v>522</v>
      </c>
      <c r="H22" s="35">
        <f>F22*G22</f>
        <v>4854.6</v>
      </c>
    </row>
    <row r="23" spans="1:8" ht="12.75">
      <c r="A23" s="144"/>
      <c r="B23" s="135"/>
      <c r="C23" s="115"/>
      <c r="D23" s="70" t="s">
        <v>7</v>
      </c>
      <c r="E23" s="62" t="s">
        <v>63</v>
      </c>
      <c r="F23" s="62">
        <v>1</v>
      </c>
      <c r="G23" s="71">
        <f>'[2]Запчасти'!$C$155</f>
        <v>858</v>
      </c>
      <c r="H23" s="35">
        <f aca="true" t="shared" si="1" ref="H23:H29">F23*G23</f>
        <v>858</v>
      </c>
    </row>
    <row r="24" spans="1:8" ht="12.75">
      <c r="A24" s="144"/>
      <c r="B24" s="135"/>
      <c r="C24" s="115"/>
      <c r="D24" s="70" t="s">
        <v>8</v>
      </c>
      <c r="E24" s="62" t="s">
        <v>65</v>
      </c>
      <c r="F24" s="62">
        <v>1</v>
      </c>
      <c r="G24" s="71">
        <f>'[2]Запчасти'!$C$149</f>
        <v>1310</v>
      </c>
      <c r="H24" s="35">
        <f t="shared" si="1"/>
        <v>1310</v>
      </c>
    </row>
    <row r="25" spans="1:8" ht="12.75">
      <c r="A25" s="144"/>
      <c r="B25" s="135"/>
      <c r="C25" s="115"/>
      <c r="D25" s="5" t="s">
        <v>61</v>
      </c>
      <c r="E25" s="62" t="s">
        <v>66</v>
      </c>
      <c r="F25" s="62">
        <v>1</v>
      </c>
      <c r="G25" s="71">
        <f>'[2]Запчасти'!$C$157</f>
        <v>1782</v>
      </c>
      <c r="H25" s="35">
        <f t="shared" si="1"/>
        <v>1782</v>
      </c>
    </row>
    <row r="26" spans="1:8" ht="12.75">
      <c r="A26" s="144"/>
      <c r="B26" s="135"/>
      <c r="C26" s="115"/>
      <c r="D26" s="70" t="s">
        <v>24</v>
      </c>
      <c r="E26" s="74" t="str">
        <f>'[2]Масла и технические жидкости'!$B$8</f>
        <v>Mobilube 1-SHC 75W90</v>
      </c>
      <c r="F26" s="62">
        <v>2.8</v>
      </c>
      <c r="G26" s="71">
        <f>'[2]Масла и технические жидкости'!$C$8</f>
        <v>648.33</v>
      </c>
      <c r="H26" s="35">
        <f t="shared" si="1"/>
        <v>1815.324</v>
      </c>
    </row>
    <row r="27" spans="1:8" ht="12.75">
      <c r="A27" s="144"/>
      <c r="B27" s="135"/>
      <c r="C27" s="115"/>
      <c r="D27" s="75" t="s">
        <v>46</v>
      </c>
      <c r="E27" s="62" t="str">
        <f>'[2]Масла и технические жидкости'!$B$8</f>
        <v>Mobilube 1-SHC 75W90</v>
      </c>
      <c r="F27" s="62">
        <v>1.6</v>
      </c>
      <c r="G27" s="71">
        <f>'[2]Масла и технические жидкости'!$C$8</f>
        <v>648.33</v>
      </c>
      <c r="H27" s="35">
        <f t="shared" si="1"/>
        <v>1037.3280000000002</v>
      </c>
    </row>
    <row r="28" spans="1:8" ht="12.75">
      <c r="A28" s="144"/>
      <c r="B28" s="135"/>
      <c r="C28" s="115"/>
      <c r="D28" s="15"/>
      <c r="E28" s="3"/>
      <c r="F28" s="3"/>
      <c r="G28" s="73"/>
      <c r="H28" s="35">
        <f t="shared" si="1"/>
        <v>0</v>
      </c>
    </row>
    <row r="29" spans="1:8" ht="13.5" thickBot="1">
      <c r="A29" s="144"/>
      <c r="B29" s="135"/>
      <c r="C29" s="115"/>
      <c r="D29" s="15"/>
      <c r="E29" s="3"/>
      <c r="F29" s="3"/>
      <c r="G29" s="73"/>
      <c r="H29" s="35">
        <f t="shared" si="1"/>
        <v>0</v>
      </c>
    </row>
    <row r="30" spans="1:8" ht="14.25" thickBot="1" thickTop="1">
      <c r="A30" s="144"/>
      <c r="B30" s="136"/>
      <c r="C30" s="115"/>
      <c r="D30" s="46" t="s">
        <v>11</v>
      </c>
      <c r="E30" s="112"/>
      <c r="F30" s="112"/>
      <c r="G30" s="113"/>
      <c r="H30" s="36">
        <f>SUM(H22:H29)</f>
        <v>11657.252</v>
      </c>
    </row>
    <row r="31" spans="1:8" ht="13.5" thickTop="1">
      <c r="A31" s="144"/>
      <c r="B31" s="201">
        <v>3</v>
      </c>
      <c r="C31" s="114" t="s">
        <v>1</v>
      </c>
      <c r="D31" s="15" t="s">
        <v>4</v>
      </c>
      <c r="E31" s="16" t="s">
        <v>73</v>
      </c>
      <c r="F31" s="2">
        <v>4.9</v>
      </c>
      <c r="G31" s="2">
        <f>'[2]Масла и технические жидкости'!$C$5</f>
        <v>711.46</v>
      </c>
      <c r="H31" s="35">
        <f>F31*G31</f>
        <v>3486.1540000000005</v>
      </c>
    </row>
    <row r="32" spans="1:8" ht="12.75">
      <c r="A32" s="144"/>
      <c r="B32" s="201"/>
      <c r="C32" s="115"/>
      <c r="D32" s="15" t="s">
        <v>7</v>
      </c>
      <c r="E32" s="2" t="str">
        <f>'[2]Запчасти'!$B$148</f>
        <v>MD352626</v>
      </c>
      <c r="F32" s="2">
        <v>1</v>
      </c>
      <c r="G32" s="68">
        <f>'[2]Запчасти'!$C$148</f>
        <v>753</v>
      </c>
      <c r="H32" s="35">
        <f aca="true" t="shared" si="2" ref="H32:H39">F32*G32</f>
        <v>753</v>
      </c>
    </row>
    <row r="33" spans="1:8" ht="12.75">
      <c r="A33" s="144"/>
      <c r="B33" s="201"/>
      <c r="C33" s="115"/>
      <c r="D33" s="15" t="s">
        <v>8</v>
      </c>
      <c r="E33" s="2" t="str">
        <f>'[2]Запчасти'!$B$149</f>
        <v>7803A028</v>
      </c>
      <c r="F33" s="2">
        <v>1</v>
      </c>
      <c r="G33" s="68">
        <f>'[2]Запчасти'!$C$149</f>
        <v>1310</v>
      </c>
      <c r="H33" s="35">
        <f t="shared" si="2"/>
        <v>1310</v>
      </c>
    </row>
    <row r="34" spans="1:8" ht="12.75">
      <c r="A34" s="144"/>
      <c r="B34" s="201"/>
      <c r="C34" s="115"/>
      <c r="D34" s="15" t="s">
        <v>70</v>
      </c>
      <c r="E34" s="3" t="str">
        <f>'[2]Масла и технические жидкости'!$B$8</f>
        <v>Mobilube 1-SHC 75W90</v>
      </c>
      <c r="F34" s="2">
        <v>3.2</v>
      </c>
      <c r="G34" s="2">
        <f>'[2]Масла и технические жидкости'!$C$8</f>
        <v>648.33</v>
      </c>
      <c r="H34" s="35">
        <f t="shared" si="2"/>
        <v>2074.6560000000004</v>
      </c>
    </row>
    <row r="35" spans="1:8" ht="12.75">
      <c r="A35" s="144"/>
      <c r="B35" s="201"/>
      <c r="C35" s="115"/>
      <c r="D35" s="15" t="s">
        <v>24</v>
      </c>
      <c r="E35" s="3" t="str">
        <f>'[2]Масла и технические жидкости'!$B$8</f>
        <v>Mobilube 1-SHC 75W90</v>
      </c>
      <c r="F35" s="2">
        <v>2.8</v>
      </c>
      <c r="G35" s="2">
        <f>G34</f>
        <v>648.33</v>
      </c>
      <c r="H35" s="35">
        <f t="shared" si="2"/>
        <v>1815.324</v>
      </c>
    </row>
    <row r="36" spans="1:8" ht="12.75">
      <c r="A36" s="144"/>
      <c r="B36" s="201"/>
      <c r="C36" s="115"/>
      <c r="D36" s="48" t="s">
        <v>46</v>
      </c>
      <c r="E36" s="4" t="str">
        <f>'[2]Масла и технические жидкости'!$B$8</f>
        <v>Mobilube 1-SHC 75W90</v>
      </c>
      <c r="F36" s="2">
        <v>1.6</v>
      </c>
      <c r="G36" s="2">
        <f>G34</f>
        <v>648.33</v>
      </c>
      <c r="H36" s="35">
        <f t="shared" si="2"/>
        <v>1037.3280000000002</v>
      </c>
    </row>
    <row r="37" spans="1:8" ht="12.75">
      <c r="A37" s="144"/>
      <c r="B37" s="201"/>
      <c r="C37" s="115"/>
      <c r="D37" s="15"/>
      <c r="E37" s="2"/>
      <c r="F37" s="2"/>
      <c r="G37" s="2"/>
      <c r="H37" s="35">
        <f t="shared" si="2"/>
        <v>0</v>
      </c>
    </row>
    <row r="38" spans="1:8" ht="12.75">
      <c r="A38" s="144"/>
      <c r="B38" s="201"/>
      <c r="C38" s="115"/>
      <c r="D38" s="15"/>
      <c r="E38" s="2"/>
      <c r="F38" s="2"/>
      <c r="G38" s="2"/>
      <c r="H38" s="35">
        <f t="shared" si="2"/>
        <v>0</v>
      </c>
    </row>
    <row r="39" spans="1:8" ht="13.5" thickBot="1">
      <c r="A39" s="144"/>
      <c r="B39" s="201"/>
      <c r="C39" s="115"/>
      <c r="D39" s="15"/>
      <c r="E39" s="2"/>
      <c r="F39" s="2"/>
      <c r="G39" s="2"/>
      <c r="H39" s="35">
        <f t="shared" si="2"/>
        <v>0</v>
      </c>
    </row>
    <row r="40" spans="1:8" ht="14.25" thickBot="1" thickTop="1">
      <c r="A40" s="144"/>
      <c r="B40" s="201"/>
      <c r="C40" s="116"/>
      <c r="D40" s="46" t="s">
        <v>11</v>
      </c>
      <c r="E40" s="84"/>
      <c r="F40" s="84"/>
      <c r="G40" s="84"/>
      <c r="H40" s="36">
        <f>SUM(H31:H39)</f>
        <v>10476.462000000001</v>
      </c>
    </row>
    <row r="41" spans="1:8" ht="13.5" thickTop="1">
      <c r="A41" s="144"/>
      <c r="B41" s="201"/>
      <c r="C41" s="115" t="s">
        <v>2</v>
      </c>
      <c r="D41" s="15" t="s">
        <v>4</v>
      </c>
      <c r="E41" s="16" t="s">
        <v>73</v>
      </c>
      <c r="F41" s="2">
        <v>4.9</v>
      </c>
      <c r="G41" s="2">
        <f>'[2]Масла и технические жидкости'!$C$5</f>
        <v>711.46</v>
      </c>
      <c r="H41" s="35">
        <f>F41*G41</f>
        <v>3486.1540000000005</v>
      </c>
    </row>
    <row r="42" spans="1:8" ht="12.75">
      <c r="A42" s="144"/>
      <c r="B42" s="201"/>
      <c r="C42" s="115"/>
      <c r="D42" s="15" t="s">
        <v>7</v>
      </c>
      <c r="E42" s="2" t="str">
        <f>'[2]Запчасти'!$B$148</f>
        <v>MD352626</v>
      </c>
      <c r="F42" s="2">
        <v>1</v>
      </c>
      <c r="G42" s="68">
        <f>'[2]Запчасти'!$C$148</f>
        <v>753</v>
      </c>
      <c r="H42" s="35">
        <f aca="true" t="shared" si="3" ref="H42:H48">F42*G42</f>
        <v>753</v>
      </c>
    </row>
    <row r="43" spans="1:8" ht="12.75">
      <c r="A43" s="144"/>
      <c r="B43" s="201"/>
      <c r="C43" s="115"/>
      <c r="D43" s="15" t="s">
        <v>8</v>
      </c>
      <c r="E43" s="2" t="str">
        <f>'[2]Запчасти'!$B$149</f>
        <v>7803A028</v>
      </c>
      <c r="F43" s="2">
        <v>1</v>
      </c>
      <c r="G43" s="68">
        <f>'[2]Запчасти'!$C$149</f>
        <v>1310</v>
      </c>
      <c r="H43" s="35">
        <f t="shared" si="3"/>
        <v>1310</v>
      </c>
    </row>
    <row r="44" spans="1:8" ht="12.75">
      <c r="A44" s="144"/>
      <c r="B44" s="201"/>
      <c r="C44" s="115"/>
      <c r="D44" s="15" t="s">
        <v>24</v>
      </c>
      <c r="E44" s="3" t="str">
        <f>'[2]Масла и технические жидкости'!$B$8</f>
        <v>Mobilube 1-SHC 75W90</v>
      </c>
      <c r="F44" s="2">
        <v>2.8</v>
      </c>
      <c r="G44" s="2">
        <f>G34</f>
        <v>648.33</v>
      </c>
      <c r="H44" s="35">
        <f t="shared" si="3"/>
        <v>1815.324</v>
      </c>
    </row>
    <row r="45" spans="1:8" ht="12.75">
      <c r="A45" s="144"/>
      <c r="B45" s="201"/>
      <c r="C45" s="115"/>
      <c r="D45" s="48" t="s">
        <v>46</v>
      </c>
      <c r="E45" s="4" t="str">
        <f>'[2]Масла и технические жидкости'!$B$8</f>
        <v>Mobilube 1-SHC 75W90</v>
      </c>
      <c r="F45" s="2">
        <v>1.6</v>
      </c>
      <c r="G45" s="2">
        <f>G34</f>
        <v>648.33</v>
      </c>
      <c r="H45" s="35">
        <f t="shared" si="3"/>
        <v>1037.3280000000002</v>
      </c>
    </row>
    <row r="46" spans="1:8" ht="12.75">
      <c r="A46" s="144"/>
      <c r="B46" s="201"/>
      <c r="C46" s="115"/>
      <c r="D46" s="15"/>
      <c r="E46" s="2"/>
      <c r="F46" s="2"/>
      <c r="G46" s="2"/>
      <c r="H46" s="35">
        <f t="shared" si="3"/>
        <v>0</v>
      </c>
    </row>
    <row r="47" spans="1:8" ht="12.75">
      <c r="A47" s="144"/>
      <c r="B47" s="201"/>
      <c r="C47" s="115"/>
      <c r="D47" s="15"/>
      <c r="E47" s="2"/>
      <c r="F47" s="2"/>
      <c r="G47" s="2"/>
      <c r="H47" s="35">
        <f t="shared" si="3"/>
        <v>0</v>
      </c>
    </row>
    <row r="48" spans="1:8" ht="13.5" thickBot="1">
      <c r="A48" s="144"/>
      <c r="B48" s="201"/>
      <c r="C48" s="115"/>
      <c r="D48" s="15"/>
      <c r="E48" s="2"/>
      <c r="F48" s="2"/>
      <c r="G48" s="2"/>
      <c r="H48" s="35">
        <f t="shared" si="3"/>
        <v>0</v>
      </c>
    </row>
    <row r="49" spans="1:8" ht="14.25" thickBot="1" thickTop="1">
      <c r="A49" s="144"/>
      <c r="B49" s="202"/>
      <c r="C49" s="122"/>
      <c r="D49" s="46" t="s">
        <v>11</v>
      </c>
      <c r="E49" s="2"/>
      <c r="F49" s="2"/>
      <c r="G49" s="2"/>
      <c r="H49" s="36">
        <f>SUM(H41:H48)</f>
        <v>8401.806</v>
      </c>
    </row>
    <row r="50" spans="1:8" ht="13.5" thickTop="1">
      <c r="A50" s="144"/>
      <c r="B50" s="133" t="str">
        <f>B7</f>
        <v>3,8 MIVEC</v>
      </c>
      <c r="C50" s="114" t="s">
        <v>1</v>
      </c>
      <c r="D50" s="47"/>
      <c r="E50" s="16"/>
      <c r="F50" s="16"/>
      <c r="G50" s="79"/>
      <c r="H50" s="35">
        <f>F50*G50</f>
        <v>0</v>
      </c>
    </row>
    <row r="51" spans="1:8" ht="12.75">
      <c r="A51" s="144"/>
      <c r="B51" s="133"/>
      <c r="C51" s="115"/>
      <c r="D51" s="15"/>
      <c r="E51" s="3"/>
      <c r="F51" s="3"/>
      <c r="G51" s="73"/>
      <c r="H51" s="35">
        <f aca="true" t="shared" si="4" ref="H51:H58">F51*G51</f>
        <v>0</v>
      </c>
    </row>
    <row r="52" spans="1:8" ht="12.75">
      <c r="A52" s="144"/>
      <c r="B52" s="133"/>
      <c r="C52" s="115"/>
      <c r="D52" s="15"/>
      <c r="E52" s="3"/>
      <c r="F52" s="3"/>
      <c r="G52" s="73"/>
      <c r="H52" s="35">
        <f t="shared" si="4"/>
        <v>0</v>
      </c>
    </row>
    <row r="53" spans="1:8" ht="12.75">
      <c r="A53" s="144"/>
      <c r="B53" s="133"/>
      <c r="C53" s="115"/>
      <c r="D53" s="17"/>
      <c r="E53" s="3"/>
      <c r="F53" s="3"/>
      <c r="G53" s="73"/>
      <c r="H53" s="35">
        <f t="shared" si="4"/>
        <v>0</v>
      </c>
    </row>
    <row r="54" spans="1:8" ht="12.75">
      <c r="A54" s="144"/>
      <c r="B54" s="133"/>
      <c r="C54" s="115"/>
      <c r="D54" s="15"/>
      <c r="E54" s="3"/>
      <c r="F54" s="3"/>
      <c r="G54" s="73"/>
      <c r="H54" s="35">
        <f t="shared" si="4"/>
        <v>0</v>
      </c>
    </row>
    <row r="55" spans="1:8" ht="12.75">
      <c r="A55" s="144"/>
      <c r="B55" s="133"/>
      <c r="C55" s="115"/>
      <c r="E55" s="3"/>
      <c r="F55" s="3"/>
      <c r="G55" s="73"/>
      <c r="H55" s="35">
        <f t="shared" si="4"/>
        <v>0</v>
      </c>
    </row>
    <row r="56" spans="1:8" ht="12.75">
      <c r="A56" s="144"/>
      <c r="B56" s="133"/>
      <c r="C56" s="115"/>
      <c r="D56" s="15"/>
      <c r="E56" s="3"/>
      <c r="F56" s="3"/>
      <c r="G56" s="73"/>
      <c r="H56" s="35">
        <f t="shared" si="4"/>
        <v>0</v>
      </c>
    </row>
    <row r="57" spans="1:8" ht="12.75">
      <c r="A57" s="144"/>
      <c r="B57" s="133"/>
      <c r="C57" s="115"/>
      <c r="D57" s="15"/>
      <c r="E57" s="3"/>
      <c r="F57" s="3"/>
      <c r="G57" s="73"/>
      <c r="H57" s="35">
        <f t="shared" si="4"/>
        <v>0</v>
      </c>
    </row>
    <row r="58" spans="1:8" ht="13.5" thickBot="1">
      <c r="A58" s="144"/>
      <c r="B58" s="133"/>
      <c r="C58" s="115"/>
      <c r="D58" s="15"/>
      <c r="E58" s="3"/>
      <c r="F58" s="3"/>
      <c r="G58" s="73"/>
      <c r="H58" s="35">
        <f t="shared" si="4"/>
        <v>0</v>
      </c>
    </row>
    <row r="59" spans="1:8" ht="14.25" thickBot="1" thickTop="1">
      <c r="A59" s="144"/>
      <c r="B59" s="133"/>
      <c r="C59" s="116"/>
      <c r="D59" s="46" t="s">
        <v>11</v>
      </c>
      <c r="E59" s="112"/>
      <c r="F59" s="112"/>
      <c r="G59" s="113"/>
      <c r="H59" s="36">
        <f>SUM(H50:H58)</f>
        <v>0</v>
      </c>
    </row>
    <row r="60" spans="1:8" ht="13.5" thickTop="1">
      <c r="A60" s="144"/>
      <c r="B60" s="133"/>
      <c r="C60" s="115" t="s">
        <v>2</v>
      </c>
      <c r="D60" s="47" t="s">
        <v>4</v>
      </c>
      <c r="E60" s="16" t="str">
        <f>ТО15000!E67</f>
        <v>Mobil-1 0W40</v>
      </c>
      <c r="F60" s="16">
        <f>ТО15000!F67</f>
        <v>4.9</v>
      </c>
      <c r="G60" s="79">
        <f>ТО15000!G67</f>
        <v>711.46</v>
      </c>
      <c r="H60" s="35">
        <f>F60*G60</f>
        <v>3486.1540000000005</v>
      </c>
    </row>
    <row r="61" spans="1:8" ht="12.75">
      <c r="A61" s="144"/>
      <c r="B61" s="133"/>
      <c r="C61" s="115"/>
      <c r="D61" s="15" t="s">
        <v>7</v>
      </c>
      <c r="E61" s="3" t="str">
        <f>ТО15000!E68</f>
        <v>MD352626</v>
      </c>
      <c r="F61" s="3">
        <f>ТО15000!F68</f>
        <v>1</v>
      </c>
      <c r="G61" s="73">
        <f>ТО15000!G68</f>
        <v>753</v>
      </c>
      <c r="H61" s="35">
        <f aca="true" t="shared" si="5" ref="H61:H67">F61*G61</f>
        <v>753</v>
      </c>
    </row>
    <row r="62" spans="1:8" ht="12.75">
      <c r="A62" s="144"/>
      <c r="B62" s="133"/>
      <c r="C62" s="115"/>
      <c r="D62" s="15" t="s">
        <v>8</v>
      </c>
      <c r="E62" s="3" t="str">
        <f>ТО15000!E69</f>
        <v>7803A028</v>
      </c>
      <c r="F62" s="3">
        <f>ТО15000!F69</f>
        <v>1</v>
      </c>
      <c r="G62" s="73">
        <f>ТО15000!G69</f>
        <v>1310</v>
      </c>
      <c r="H62" s="35">
        <f t="shared" si="5"/>
        <v>1310</v>
      </c>
    </row>
    <row r="63" spans="1:8" ht="12.75">
      <c r="A63" s="144"/>
      <c r="B63" s="133"/>
      <c r="C63" s="115"/>
      <c r="D63" s="15" t="s">
        <v>24</v>
      </c>
      <c r="E63" s="3" t="str">
        <f>ТО45000!E63</f>
        <v>Mobilube 1-SHC 75W90</v>
      </c>
      <c r="F63" s="3">
        <f>ТО45000!F63</f>
        <v>2.8</v>
      </c>
      <c r="G63" s="73">
        <f>ТО45000!G63</f>
        <v>648.33</v>
      </c>
      <c r="H63" s="35">
        <f t="shared" si="5"/>
        <v>1815.324</v>
      </c>
    </row>
    <row r="64" spans="1:8" ht="12.75">
      <c r="A64" s="144"/>
      <c r="B64" s="133"/>
      <c r="C64" s="115"/>
      <c r="D64" s="48" t="s">
        <v>46</v>
      </c>
      <c r="E64" s="3" t="str">
        <f>ТО45000!E64</f>
        <v>Mobilube 1-SHC 75W90</v>
      </c>
      <c r="F64" s="3">
        <f>ТО45000!F64</f>
        <v>1.6</v>
      </c>
      <c r="G64" s="73">
        <f>ТО45000!G64</f>
        <v>648.33</v>
      </c>
      <c r="H64" s="35">
        <f t="shared" si="5"/>
        <v>1037.3280000000002</v>
      </c>
    </row>
    <row r="65" spans="1:8" ht="12.75">
      <c r="A65" s="135"/>
      <c r="B65" s="133"/>
      <c r="C65" s="115"/>
      <c r="D65" s="15"/>
      <c r="E65" s="3"/>
      <c r="F65" s="3"/>
      <c r="G65" s="73"/>
      <c r="H65" s="35">
        <f t="shared" si="5"/>
        <v>0</v>
      </c>
    </row>
    <row r="66" spans="1:8" ht="12.75">
      <c r="A66" s="135"/>
      <c r="B66" s="133"/>
      <c r="C66" s="115"/>
      <c r="D66" s="15"/>
      <c r="E66" s="3"/>
      <c r="F66" s="3"/>
      <c r="G66" s="73"/>
      <c r="H66" s="35">
        <f t="shared" si="5"/>
        <v>0</v>
      </c>
    </row>
    <row r="67" spans="1:8" ht="13.5" thickBot="1">
      <c r="A67" s="135"/>
      <c r="B67" s="133"/>
      <c r="C67" s="115"/>
      <c r="D67" s="15"/>
      <c r="E67" s="3"/>
      <c r="F67" s="3"/>
      <c r="G67" s="73"/>
      <c r="H67" s="35">
        <f t="shared" si="5"/>
        <v>0</v>
      </c>
    </row>
    <row r="68" spans="1:8" ht="14.25" thickBot="1" thickTop="1">
      <c r="A68" s="136"/>
      <c r="B68" s="134"/>
      <c r="C68" s="122"/>
      <c r="D68" s="44" t="s">
        <v>11</v>
      </c>
      <c r="E68" s="119"/>
      <c r="F68" s="119"/>
      <c r="G68" s="120"/>
      <c r="H68" s="36">
        <f>SUM(H60:H67)</f>
        <v>8401.806</v>
      </c>
    </row>
    <row r="69" spans="1:8" ht="14.25" customHeight="1" thickBot="1" thickTop="1">
      <c r="A69" s="139" t="s">
        <v>76</v>
      </c>
      <c r="B69" s="141" t="str">
        <f>B12</f>
        <v>3,2 DI-D</v>
      </c>
      <c r="C69" s="8" t="s">
        <v>1</v>
      </c>
      <c r="D69" s="121"/>
      <c r="E69" s="121"/>
      <c r="F69" s="121"/>
      <c r="G69" s="121"/>
      <c r="H69" s="37">
        <f>H21+G3</f>
        <v>20229.308</v>
      </c>
    </row>
    <row r="70" spans="1:8" ht="14.25" thickBot="1" thickTop="1">
      <c r="A70" s="139"/>
      <c r="B70" s="142"/>
      <c r="C70" s="9" t="s">
        <v>2</v>
      </c>
      <c r="D70" s="117"/>
      <c r="E70" s="117"/>
      <c r="F70" s="117"/>
      <c r="G70" s="117"/>
      <c r="H70" s="37">
        <f>H30+G4</f>
        <v>17654.852</v>
      </c>
    </row>
    <row r="71" spans="1:8" ht="14.25" thickBot="1" thickTop="1">
      <c r="A71" s="139"/>
      <c r="B71" s="177">
        <v>3</v>
      </c>
      <c r="C71" s="9" t="s">
        <v>1</v>
      </c>
      <c r="D71" s="83"/>
      <c r="E71" s="83"/>
      <c r="F71" s="83"/>
      <c r="G71" s="83"/>
      <c r="H71" s="37">
        <f>H40+G5</f>
        <v>15474.462000000001</v>
      </c>
    </row>
    <row r="72" spans="1:8" ht="14.25" thickBot="1" thickTop="1">
      <c r="A72" s="139"/>
      <c r="B72" s="178"/>
      <c r="C72" s="9" t="s">
        <v>2</v>
      </c>
      <c r="D72" s="83"/>
      <c r="E72" s="83"/>
      <c r="F72" s="83"/>
      <c r="G72" s="83"/>
      <c r="H72" s="37">
        <f>H49+G6</f>
        <v>13149.905999999999</v>
      </c>
    </row>
    <row r="73" spans="1:8" ht="14.25" thickBot="1" thickTop="1">
      <c r="A73" s="139"/>
      <c r="B73" s="142" t="str">
        <f>B50</f>
        <v>3,8 MIVEC</v>
      </c>
      <c r="C73" s="9" t="s">
        <v>1</v>
      </c>
      <c r="D73" s="117"/>
      <c r="E73" s="117"/>
      <c r="F73" s="117"/>
      <c r="G73" s="117"/>
      <c r="H73" s="37"/>
    </row>
    <row r="74" spans="1:8" ht="14.25" thickBot="1" thickTop="1">
      <c r="A74" s="140"/>
      <c r="B74" s="143"/>
      <c r="C74" s="10" t="s">
        <v>2</v>
      </c>
      <c r="D74" s="118"/>
      <c r="E74" s="118"/>
      <c r="F74" s="118"/>
      <c r="G74" s="118"/>
      <c r="H74" s="37">
        <f>H68+G8</f>
        <v>13149.905999999999</v>
      </c>
    </row>
    <row r="75" spans="1:8" ht="13.5" customHeight="1" thickBot="1" thickTop="1">
      <c r="A75" s="123" t="s">
        <v>77</v>
      </c>
      <c r="B75" s="125" t="str">
        <f>B69</f>
        <v>3,2 DI-D</v>
      </c>
      <c r="C75" s="11" t="s">
        <v>1</v>
      </c>
      <c r="D75" s="127"/>
      <c r="E75" s="127"/>
      <c r="F75" s="127"/>
      <c r="G75" s="127"/>
      <c r="H75" s="38">
        <f>H69+G9+G10</f>
        <v>25477.208000000002</v>
      </c>
    </row>
    <row r="76" spans="1:8" ht="14.25" thickBot="1" thickTop="1">
      <c r="A76" s="123"/>
      <c r="B76" s="126"/>
      <c r="C76" s="12" t="s">
        <v>2</v>
      </c>
      <c r="D76" s="128"/>
      <c r="E76" s="128"/>
      <c r="F76" s="128"/>
      <c r="G76" s="128"/>
      <c r="H76" s="38">
        <f>H70+G9+G10</f>
        <v>22902.752</v>
      </c>
    </row>
    <row r="77" spans="1:8" ht="14.25" thickBot="1" thickTop="1">
      <c r="A77" s="123"/>
      <c r="B77" s="131">
        <v>3</v>
      </c>
      <c r="C77" s="12" t="s">
        <v>1</v>
      </c>
      <c r="D77" s="128"/>
      <c r="E77" s="128"/>
      <c r="F77" s="128"/>
      <c r="G77" s="172"/>
      <c r="H77" s="38">
        <f>H71+G9+G10</f>
        <v>20722.362</v>
      </c>
    </row>
    <row r="78" spans="1:8" ht="14.25" thickBot="1" thickTop="1">
      <c r="A78" s="123"/>
      <c r="B78" s="132"/>
      <c r="C78" s="12" t="s">
        <v>2</v>
      </c>
      <c r="D78" s="128"/>
      <c r="E78" s="128"/>
      <c r="F78" s="128"/>
      <c r="G78" s="172"/>
      <c r="H78" s="38">
        <f>H72+G9+G10</f>
        <v>18397.806</v>
      </c>
    </row>
    <row r="79" spans="1:8" ht="14.25" thickBot="1" thickTop="1">
      <c r="A79" s="123"/>
      <c r="B79" s="126" t="str">
        <f>B73</f>
        <v>3,8 MIVEC</v>
      </c>
      <c r="C79" s="12" t="s">
        <v>1</v>
      </c>
      <c r="D79" s="128"/>
      <c r="E79" s="128"/>
      <c r="F79" s="128"/>
      <c r="G79" s="128"/>
      <c r="H79" s="38"/>
    </row>
    <row r="80" spans="1:8" ht="14.25" thickBot="1" thickTop="1">
      <c r="A80" s="124"/>
      <c r="B80" s="129"/>
      <c r="C80" s="13" t="s">
        <v>2</v>
      </c>
      <c r="D80" s="130"/>
      <c r="E80" s="130"/>
      <c r="F80" s="130"/>
      <c r="G80" s="130"/>
      <c r="H80" s="38">
        <f>H74+G9+G10</f>
        <v>18397.806</v>
      </c>
    </row>
    <row r="81" ht="13.5" thickTop="1"/>
  </sheetData>
  <sheetProtection/>
  <mergeCells count="55">
    <mergeCell ref="G9:H9"/>
    <mergeCell ref="B5:B6"/>
    <mergeCell ref="G5:H5"/>
    <mergeCell ref="G6:H6"/>
    <mergeCell ref="B31:B49"/>
    <mergeCell ref="C31:C40"/>
    <mergeCell ref="C41:C49"/>
    <mergeCell ref="G10:H10"/>
    <mergeCell ref="E21:G21"/>
    <mergeCell ref="E30:G30"/>
    <mergeCell ref="A1:C1"/>
    <mergeCell ref="D1:H1"/>
    <mergeCell ref="A2:C2"/>
    <mergeCell ref="B10:C10"/>
    <mergeCell ref="A3:A8"/>
    <mergeCell ref="B3:B4"/>
    <mergeCell ref="B7:B8"/>
    <mergeCell ref="G4:H4"/>
    <mergeCell ref="G7:H7"/>
    <mergeCell ref="G8:H8"/>
    <mergeCell ref="G2:H2"/>
    <mergeCell ref="G3:H3"/>
    <mergeCell ref="E2:F2"/>
    <mergeCell ref="E3:F8"/>
    <mergeCell ref="E9:F9"/>
    <mergeCell ref="E10:F10"/>
    <mergeCell ref="A12:A68"/>
    <mergeCell ref="B12:B30"/>
    <mergeCell ref="C12:C21"/>
    <mergeCell ref="A9:A10"/>
    <mergeCell ref="B9:C9"/>
    <mergeCell ref="C22:C30"/>
    <mergeCell ref="B50:B68"/>
    <mergeCell ref="C50:C59"/>
    <mergeCell ref="E59:G59"/>
    <mergeCell ref="C60:C68"/>
    <mergeCell ref="E68:G68"/>
    <mergeCell ref="A75:A80"/>
    <mergeCell ref="B75:B76"/>
    <mergeCell ref="D75:G75"/>
    <mergeCell ref="D76:G76"/>
    <mergeCell ref="B79:B80"/>
    <mergeCell ref="D79:G79"/>
    <mergeCell ref="D80:G80"/>
    <mergeCell ref="B77:B78"/>
    <mergeCell ref="D77:G77"/>
    <mergeCell ref="D78:G78"/>
    <mergeCell ref="A69:A74"/>
    <mergeCell ref="B69:B70"/>
    <mergeCell ref="D69:G69"/>
    <mergeCell ref="D70:G70"/>
    <mergeCell ref="B73:B74"/>
    <mergeCell ref="D73:G73"/>
    <mergeCell ref="D74:G74"/>
    <mergeCell ref="B71:B7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92"/>
  <sheetViews>
    <sheetView zoomScalePageLayoutView="0" workbookViewId="0" topLeftCell="A1">
      <selection activeCell="M75" sqref="M75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1.125" style="1" customWidth="1"/>
    <col min="4" max="4" width="20.75390625" style="107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87" t="str">
        <f>ТО15000!A1</f>
        <v>Pajero IV (BK)</v>
      </c>
      <c r="B1" s="188"/>
      <c r="C1" s="188"/>
      <c r="D1" s="152" t="s">
        <v>41</v>
      </c>
      <c r="E1" s="152"/>
      <c r="F1" s="152"/>
      <c r="G1" s="153"/>
      <c r="H1" s="154"/>
    </row>
    <row r="2" spans="1:8" ht="16.5" thickTop="1">
      <c r="A2" s="155"/>
      <c r="B2" s="112"/>
      <c r="C2" s="112"/>
      <c r="D2" s="96" t="s">
        <v>15</v>
      </c>
      <c r="E2" s="164" t="s">
        <v>74</v>
      </c>
      <c r="F2" s="165"/>
      <c r="G2" s="170" t="s">
        <v>72</v>
      </c>
      <c r="H2" s="171"/>
    </row>
    <row r="3" spans="1:21" ht="12.75">
      <c r="A3" s="123" t="s">
        <v>48</v>
      </c>
      <c r="B3" s="158" t="str">
        <f>ТО225000!B3</f>
        <v>3,2 DI-D</v>
      </c>
      <c r="C3" s="6" t="s">
        <v>1</v>
      </c>
      <c r="D3" s="88">
        <v>5</v>
      </c>
      <c r="E3" s="181">
        <f>ТО15000!E3</f>
        <v>2499</v>
      </c>
      <c r="F3" s="182"/>
      <c r="G3" s="160">
        <f>D3*E3</f>
        <v>12495</v>
      </c>
      <c r="H3" s="16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23"/>
      <c r="B4" s="158"/>
      <c r="C4" s="6" t="s">
        <v>2</v>
      </c>
      <c r="D4" s="88">
        <v>4.8</v>
      </c>
      <c r="E4" s="183"/>
      <c r="F4" s="184"/>
      <c r="G4" s="160">
        <f>D4*E3</f>
        <v>11995.199999999999</v>
      </c>
      <c r="H4" s="16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23"/>
      <c r="B5" s="131">
        <v>3</v>
      </c>
      <c r="C5" s="6" t="s">
        <v>1</v>
      </c>
      <c r="D5" s="88">
        <v>4.4</v>
      </c>
      <c r="E5" s="183"/>
      <c r="F5" s="184"/>
      <c r="G5" s="160">
        <f>D5*E3</f>
        <v>10995.6</v>
      </c>
      <c r="H5" s="17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23"/>
      <c r="B6" s="132"/>
      <c r="C6" s="6" t="s">
        <v>2</v>
      </c>
      <c r="D6" s="88">
        <v>4.4</v>
      </c>
      <c r="E6" s="183"/>
      <c r="F6" s="184"/>
      <c r="G6" s="160">
        <f>D6*E3</f>
        <v>10995.6</v>
      </c>
      <c r="H6" s="1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23"/>
      <c r="B7" s="158" t="str">
        <f>ТО225000!B7</f>
        <v>3,8 MIVEC</v>
      </c>
      <c r="C7" s="6" t="s">
        <v>1</v>
      </c>
      <c r="D7" s="88"/>
      <c r="E7" s="183"/>
      <c r="F7" s="184"/>
      <c r="G7" s="160"/>
      <c r="H7" s="16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24"/>
      <c r="B8" s="159"/>
      <c r="C8" s="7" t="s">
        <v>2</v>
      </c>
      <c r="D8" s="97">
        <v>5.1</v>
      </c>
      <c r="E8" s="185"/>
      <c r="F8" s="186"/>
      <c r="G8" s="162">
        <f>D8*E3</f>
        <v>12744.9</v>
      </c>
      <c r="H8" s="16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66" t="s">
        <v>14</v>
      </c>
      <c r="B9" s="168"/>
      <c r="C9" s="153"/>
      <c r="D9" s="98"/>
      <c r="E9" s="148"/>
      <c r="F9" s="149"/>
      <c r="G9" s="150"/>
      <c r="H9" s="15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67"/>
      <c r="B10" s="169" t="s">
        <v>12</v>
      </c>
      <c r="C10" s="108"/>
      <c r="D10" s="99">
        <f>ТО15000!D10</f>
        <v>0.5</v>
      </c>
      <c r="E10" s="108">
        <f>ТО15000!E10</f>
        <v>2499</v>
      </c>
      <c r="F10" s="109"/>
      <c r="G10" s="110">
        <f>D10*E10</f>
        <v>1249.5</v>
      </c>
      <c r="H10" s="1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100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5" t="str">
        <f>ТО210000!B12</f>
        <v>3,2 DI-D</v>
      </c>
      <c r="C12" s="114" t="s">
        <v>1</v>
      </c>
      <c r="D12" s="98" t="s">
        <v>4</v>
      </c>
      <c r="E12" s="16" t="s">
        <v>67</v>
      </c>
      <c r="F12" s="16">
        <v>9.3</v>
      </c>
      <c r="G12" s="78">
        <f>'[2]Масла и технические жидкости'!$C$4</f>
        <v>522</v>
      </c>
      <c r="H12" s="34">
        <f>F12*G12</f>
        <v>4854.6</v>
      </c>
    </row>
    <row r="13" spans="1:8" ht="12.75">
      <c r="A13" s="144"/>
      <c r="B13" s="135"/>
      <c r="C13" s="115"/>
      <c r="D13" s="98" t="s">
        <v>7</v>
      </c>
      <c r="E13" s="3" t="s">
        <v>63</v>
      </c>
      <c r="F13" s="3">
        <v>1</v>
      </c>
      <c r="G13" s="71">
        <f>'[2]Запчасти'!$C$155</f>
        <v>858</v>
      </c>
      <c r="H13" s="35">
        <f>F13*G13</f>
        <v>858</v>
      </c>
    </row>
    <row r="14" spans="1:8" ht="12.75">
      <c r="A14" s="144"/>
      <c r="B14" s="135"/>
      <c r="C14" s="115"/>
      <c r="D14" s="98" t="s">
        <v>8</v>
      </c>
      <c r="E14" s="3" t="s">
        <v>65</v>
      </c>
      <c r="F14" s="3">
        <v>1</v>
      </c>
      <c r="G14" s="71">
        <f>'[2]Запчасти'!$C$149</f>
        <v>1310</v>
      </c>
      <c r="H14" s="35">
        <f>F14*G14</f>
        <v>1310</v>
      </c>
    </row>
    <row r="15" spans="1:8" ht="12.75">
      <c r="A15" s="144"/>
      <c r="B15" s="135"/>
      <c r="C15" s="115"/>
      <c r="D15" s="101" t="s">
        <v>61</v>
      </c>
      <c r="E15" s="3" t="s">
        <v>66</v>
      </c>
      <c r="F15" s="3">
        <v>1</v>
      </c>
      <c r="G15" s="71">
        <f>'[2]Запчасти'!$C$157</f>
        <v>1782</v>
      </c>
      <c r="H15" s="35">
        <f aca="true" t="shared" si="0" ref="H15:H21">F15*G15</f>
        <v>1782</v>
      </c>
    </row>
    <row r="16" spans="1:8" ht="38.25">
      <c r="A16" s="144"/>
      <c r="B16" s="135"/>
      <c r="C16" s="115"/>
      <c r="D16" s="98" t="s">
        <v>21</v>
      </c>
      <c r="E16" s="3" t="s">
        <v>68</v>
      </c>
      <c r="F16" s="3">
        <v>1</v>
      </c>
      <c r="G16" s="71">
        <f>'[2]Масла и технические жидкости'!$C$6</f>
        <v>275</v>
      </c>
      <c r="H16" s="35">
        <f t="shared" si="0"/>
        <v>275</v>
      </c>
    </row>
    <row r="17" spans="1:8" ht="12.75">
      <c r="A17" s="144"/>
      <c r="B17" s="135"/>
      <c r="C17" s="115"/>
      <c r="D17" s="98" t="s">
        <v>22</v>
      </c>
      <c r="E17" s="3" t="s">
        <v>64</v>
      </c>
      <c r="F17" s="3">
        <v>1</v>
      </c>
      <c r="G17" s="71">
        <f>'[2]Запчасти'!$C$156</f>
        <v>1993</v>
      </c>
      <c r="H17" s="35">
        <f>F17*G17</f>
        <v>1993</v>
      </c>
    </row>
    <row r="18" spans="1:8" ht="25.5">
      <c r="A18" s="144"/>
      <c r="B18" s="135"/>
      <c r="C18" s="115"/>
      <c r="D18" s="98" t="s">
        <v>27</v>
      </c>
      <c r="E18" s="3" t="str">
        <f>'[2]Масла и технические жидкости'!$B$14</f>
        <v>Antifreeze Extra</v>
      </c>
      <c r="F18" s="3">
        <v>11</v>
      </c>
      <c r="G18" s="71">
        <f>'[2]Масла и технические жидкости'!$C$14</f>
        <v>332</v>
      </c>
      <c r="H18" s="35">
        <f t="shared" si="0"/>
        <v>3652</v>
      </c>
    </row>
    <row r="19" spans="1:8" ht="25.5">
      <c r="A19" s="144"/>
      <c r="B19" s="135"/>
      <c r="C19" s="115"/>
      <c r="D19" s="101" t="s">
        <v>71</v>
      </c>
      <c r="E19" s="3" t="str">
        <f>'[2]Запчасти'!$B$158</f>
        <v>MR556587</v>
      </c>
      <c r="F19" s="3">
        <v>1</v>
      </c>
      <c r="G19" s="71">
        <v>0</v>
      </c>
      <c r="H19" s="35">
        <f t="shared" si="0"/>
        <v>0</v>
      </c>
    </row>
    <row r="20" spans="1:8" ht="25.5">
      <c r="A20" s="144"/>
      <c r="B20" s="135"/>
      <c r="C20" s="115"/>
      <c r="D20" s="98" t="s">
        <v>59</v>
      </c>
      <c r="E20" s="3" t="str">
        <f>'[2]Запчасти'!$B$159</f>
        <v>MN106046</v>
      </c>
      <c r="F20" s="3">
        <v>1</v>
      </c>
      <c r="G20" s="73">
        <f>'[2]Запчасти'!$C$159</f>
        <v>320</v>
      </c>
      <c r="H20" s="35">
        <f t="shared" si="0"/>
        <v>320</v>
      </c>
    </row>
    <row r="21" spans="1:8" ht="13.5" thickBot="1">
      <c r="A21" s="144"/>
      <c r="B21" s="135"/>
      <c r="C21" s="115"/>
      <c r="D21" s="98"/>
      <c r="E21" s="3"/>
      <c r="F21" s="3"/>
      <c r="G21" s="73"/>
      <c r="H21" s="35">
        <f t="shared" si="0"/>
        <v>0</v>
      </c>
    </row>
    <row r="22" spans="1:8" ht="14.25" thickBot="1" thickTop="1">
      <c r="A22" s="144"/>
      <c r="B22" s="135"/>
      <c r="C22" s="116"/>
      <c r="D22" s="102" t="s">
        <v>11</v>
      </c>
      <c r="E22" s="112"/>
      <c r="F22" s="112"/>
      <c r="G22" s="113"/>
      <c r="H22" s="36">
        <f>SUM(H12:H21)</f>
        <v>15044.6</v>
      </c>
    </row>
    <row r="23" spans="1:8" ht="13.5" thickTop="1">
      <c r="A23" s="144"/>
      <c r="B23" s="135"/>
      <c r="C23" s="115" t="s">
        <v>2</v>
      </c>
      <c r="D23" s="98" t="s">
        <v>4</v>
      </c>
      <c r="E23" s="16" t="s">
        <v>67</v>
      </c>
      <c r="F23" s="16">
        <v>9.3</v>
      </c>
      <c r="G23" s="78">
        <f>'[2]Масла и технические жидкости'!$C$4</f>
        <v>522</v>
      </c>
      <c r="H23" s="35">
        <f>F23*G23</f>
        <v>4854.6</v>
      </c>
    </row>
    <row r="24" spans="1:8" ht="12.75">
      <c r="A24" s="144"/>
      <c r="B24" s="135"/>
      <c r="C24" s="115"/>
      <c r="D24" s="98" t="s">
        <v>7</v>
      </c>
      <c r="E24" s="3" t="s">
        <v>63</v>
      </c>
      <c r="F24" s="3">
        <v>1</v>
      </c>
      <c r="G24" s="71">
        <f>'[2]Запчасти'!$C$155</f>
        <v>858</v>
      </c>
      <c r="H24" s="35">
        <f aca="true" t="shared" si="1" ref="H24:H32">F24*G24</f>
        <v>858</v>
      </c>
    </row>
    <row r="25" spans="1:8" ht="12.75">
      <c r="A25" s="144"/>
      <c r="B25" s="135"/>
      <c r="C25" s="115"/>
      <c r="D25" s="98" t="s">
        <v>8</v>
      </c>
      <c r="E25" s="3" t="s">
        <v>65</v>
      </c>
      <c r="F25" s="3">
        <v>1</v>
      </c>
      <c r="G25" s="71">
        <f>'[2]Запчасти'!$C$149</f>
        <v>1310</v>
      </c>
      <c r="H25" s="35">
        <f t="shared" si="1"/>
        <v>1310</v>
      </c>
    </row>
    <row r="26" spans="1:8" ht="12.75">
      <c r="A26" s="144"/>
      <c r="B26" s="135"/>
      <c r="C26" s="115"/>
      <c r="D26" s="101" t="s">
        <v>61</v>
      </c>
      <c r="E26" s="3" t="s">
        <v>66</v>
      </c>
      <c r="F26" s="3">
        <v>1</v>
      </c>
      <c r="G26" s="71">
        <f>'[2]Запчасти'!$C$157</f>
        <v>1782</v>
      </c>
      <c r="H26" s="35">
        <f t="shared" si="1"/>
        <v>1782</v>
      </c>
    </row>
    <row r="27" spans="1:8" ht="38.25">
      <c r="A27" s="144"/>
      <c r="B27" s="135"/>
      <c r="C27" s="115"/>
      <c r="D27" s="98" t="s">
        <v>69</v>
      </c>
      <c r="E27" s="3" t="s">
        <v>68</v>
      </c>
      <c r="F27" s="3">
        <v>1</v>
      </c>
      <c r="G27" s="71">
        <f>'[2]Масла и технические жидкости'!$C$6</f>
        <v>275</v>
      </c>
      <c r="H27" s="35">
        <f t="shared" si="1"/>
        <v>275</v>
      </c>
    </row>
    <row r="28" spans="1:8" ht="12.75">
      <c r="A28" s="144"/>
      <c r="B28" s="135"/>
      <c r="C28" s="115"/>
      <c r="D28" s="98" t="s">
        <v>22</v>
      </c>
      <c r="E28" s="3" t="s">
        <v>64</v>
      </c>
      <c r="F28" s="3">
        <v>1</v>
      </c>
      <c r="G28" s="71">
        <f>'[2]Запчасти'!$C$156</f>
        <v>1993</v>
      </c>
      <c r="H28" s="35">
        <f>F28*G28</f>
        <v>1993</v>
      </c>
    </row>
    <row r="29" spans="1:8" ht="25.5">
      <c r="A29" s="144"/>
      <c r="B29" s="135"/>
      <c r="C29" s="115"/>
      <c r="D29" s="98" t="s">
        <v>27</v>
      </c>
      <c r="E29" s="3" t="str">
        <f>'[2]Масла и технические жидкости'!$B$14</f>
        <v>Antifreeze Extra</v>
      </c>
      <c r="F29" s="3">
        <v>11</v>
      </c>
      <c r="G29" s="71">
        <f>'[2]Масла и технические жидкости'!$C$14</f>
        <v>332</v>
      </c>
      <c r="H29" s="35">
        <f t="shared" si="1"/>
        <v>3652</v>
      </c>
    </row>
    <row r="30" spans="1:8" ht="25.5">
      <c r="A30" s="144"/>
      <c r="B30" s="135"/>
      <c r="C30" s="115"/>
      <c r="D30" s="101" t="s">
        <v>71</v>
      </c>
      <c r="E30" s="3" t="str">
        <f>'[2]Запчасти'!$B$158</f>
        <v>MR556587</v>
      </c>
      <c r="F30" s="3">
        <v>1</v>
      </c>
      <c r="G30" s="71">
        <v>0</v>
      </c>
      <c r="H30" s="35">
        <f t="shared" si="1"/>
        <v>0</v>
      </c>
    </row>
    <row r="31" spans="1:8" ht="25.5">
      <c r="A31" s="144"/>
      <c r="B31" s="135"/>
      <c r="C31" s="115"/>
      <c r="D31" s="98" t="s">
        <v>59</v>
      </c>
      <c r="E31" s="3" t="str">
        <f>'[2]Запчасти'!$B$159</f>
        <v>MN106046</v>
      </c>
      <c r="F31" s="3">
        <v>1</v>
      </c>
      <c r="G31" s="73">
        <f>'[2]Запчасти'!$C$159</f>
        <v>320</v>
      </c>
      <c r="H31" s="35">
        <f t="shared" si="1"/>
        <v>320</v>
      </c>
    </row>
    <row r="32" spans="1:8" ht="13.5" thickBot="1">
      <c r="A32" s="144"/>
      <c r="B32" s="135"/>
      <c r="C32" s="115"/>
      <c r="D32" s="98"/>
      <c r="E32" s="3"/>
      <c r="F32" s="3"/>
      <c r="G32" s="73"/>
      <c r="H32" s="35">
        <f t="shared" si="1"/>
        <v>0</v>
      </c>
    </row>
    <row r="33" spans="1:8" ht="14.25" thickBot="1" thickTop="1">
      <c r="A33" s="144"/>
      <c r="B33" s="136"/>
      <c r="C33" s="115"/>
      <c r="D33" s="102" t="s">
        <v>11</v>
      </c>
      <c r="E33" s="112"/>
      <c r="F33" s="112"/>
      <c r="G33" s="113"/>
      <c r="H33" s="36">
        <f>SUM(H23:H32)</f>
        <v>15044.6</v>
      </c>
    </row>
    <row r="34" spans="1:8" ht="13.5" thickTop="1">
      <c r="A34" s="144"/>
      <c r="B34" s="201">
        <v>3</v>
      </c>
      <c r="C34" s="180" t="s">
        <v>1</v>
      </c>
      <c r="D34" s="98" t="s">
        <v>4</v>
      </c>
      <c r="E34" s="2" t="str">
        <f>'[2]Масла и технические жидкости'!$B$5</f>
        <v>Mobil-1 0W40</v>
      </c>
      <c r="F34" s="2">
        <v>4.9</v>
      </c>
      <c r="G34" s="68">
        <f>'[2]Масла и технические жидкости'!$C$5</f>
        <v>711.46</v>
      </c>
      <c r="H34" s="35">
        <f>F34*G34</f>
        <v>3486.1540000000005</v>
      </c>
    </row>
    <row r="35" spans="1:8" ht="12.75">
      <c r="A35" s="144"/>
      <c r="B35" s="201"/>
      <c r="C35" s="145"/>
      <c r="D35" s="98" t="s">
        <v>7</v>
      </c>
      <c r="E35" s="2" t="str">
        <f>'[2]Запчасти'!$B$194</f>
        <v>MD352626</v>
      </c>
      <c r="F35" s="2">
        <v>1</v>
      </c>
      <c r="G35" s="68">
        <f>'[2]Запчасти'!$C$194</f>
        <v>753</v>
      </c>
      <c r="H35" s="35">
        <f aca="true" t="shared" si="2" ref="H35:H44">F35*G35</f>
        <v>753</v>
      </c>
    </row>
    <row r="36" spans="1:8" ht="12.75">
      <c r="A36" s="144"/>
      <c r="B36" s="201"/>
      <c r="C36" s="145"/>
      <c r="D36" s="98" t="s">
        <v>8</v>
      </c>
      <c r="E36" s="2" t="str">
        <f>'[2]Запчасти'!$B$195</f>
        <v>7803A028</v>
      </c>
      <c r="F36" s="2">
        <v>1</v>
      </c>
      <c r="G36" s="68">
        <f>'[2]Запчасти'!$C$195</f>
        <v>1310</v>
      </c>
      <c r="H36" s="35">
        <f t="shared" si="2"/>
        <v>1310</v>
      </c>
    </row>
    <row r="37" spans="1:8" ht="12.75">
      <c r="A37" s="144"/>
      <c r="B37" s="201"/>
      <c r="C37" s="145"/>
      <c r="D37" s="101" t="s">
        <v>20</v>
      </c>
      <c r="E37" s="2" t="str">
        <f>'[2]Запчасти'!$B$198</f>
        <v>1822A002</v>
      </c>
      <c r="F37" s="2">
        <v>6</v>
      </c>
      <c r="G37" s="68">
        <f>'[2]Запчасти'!$C$198</f>
        <v>1099</v>
      </c>
      <c r="H37" s="35">
        <f t="shared" si="2"/>
        <v>6594</v>
      </c>
    </row>
    <row r="38" spans="1:8" ht="38.25">
      <c r="A38" s="144"/>
      <c r="B38" s="201"/>
      <c r="C38" s="145"/>
      <c r="D38" s="98" t="s">
        <v>21</v>
      </c>
      <c r="E38" s="3" t="s">
        <v>68</v>
      </c>
      <c r="F38" s="3">
        <v>1</v>
      </c>
      <c r="G38" s="71">
        <f>'[2]Масла и технические жидкости'!$C$6</f>
        <v>275</v>
      </c>
      <c r="H38" s="35">
        <f t="shared" si="2"/>
        <v>275</v>
      </c>
    </row>
    <row r="39" spans="1:8" ht="12.75">
      <c r="A39" s="144"/>
      <c r="B39" s="201"/>
      <c r="C39" s="145"/>
      <c r="D39" s="98" t="s">
        <v>22</v>
      </c>
      <c r="E39" s="3" t="str">
        <f>'[2]Запчасти'!$B$196</f>
        <v>MR571476</v>
      </c>
      <c r="F39" s="3">
        <v>1</v>
      </c>
      <c r="G39" s="71">
        <f>'[2]Запчасти'!$C$196</f>
        <v>2159</v>
      </c>
      <c r="H39" s="35">
        <f t="shared" si="2"/>
        <v>2159</v>
      </c>
    </row>
    <row r="40" spans="1:8" ht="25.5">
      <c r="A40" s="144"/>
      <c r="B40" s="201"/>
      <c r="C40" s="145"/>
      <c r="D40" s="98" t="s">
        <v>27</v>
      </c>
      <c r="E40" s="3" t="str">
        <f>'[2]Масла и технические жидкости'!$B$14</f>
        <v>Antifreeze Extra</v>
      </c>
      <c r="F40" s="3">
        <v>11</v>
      </c>
      <c r="G40" s="71">
        <f>'[2]Масла и технические жидкости'!$C$14</f>
        <v>332</v>
      </c>
      <c r="H40" s="35">
        <f t="shared" si="2"/>
        <v>3652</v>
      </c>
    </row>
    <row r="41" spans="1:8" ht="25.5">
      <c r="A41" s="144"/>
      <c r="B41" s="201"/>
      <c r="C41" s="145"/>
      <c r="D41" s="101" t="s">
        <v>71</v>
      </c>
      <c r="E41" s="3" t="str">
        <f>'[2]Запчасти'!$B$197</f>
        <v>MR529135</v>
      </c>
      <c r="F41" s="3">
        <v>1</v>
      </c>
      <c r="G41" s="71">
        <f>'[2]Запчасти'!$C$197</f>
        <v>4851</v>
      </c>
      <c r="H41" s="35">
        <f t="shared" si="2"/>
        <v>4851</v>
      </c>
    </row>
    <row r="42" spans="1:8" ht="25.5">
      <c r="A42" s="144"/>
      <c r="B42" s="201"/>
      <c r="C42" s="145"/>
      <c r="D42" s="101" t="s">
        <v>59</v>
      </c>
      <c r="E42" s="3" t="str">
        <f>'[2]Запчасти'!$B$199</f>
        <v>MN106046</v>
      </c>
      <c r="F42" s="3">
        <v>1</v>
      </c>
      <c r="G42" s="73">
        <f>'[2]Запчасти'!$C$199</f>
        <v>320</v>
      </c>
      <c r="H42" s="35">
        <f t="shared" si="2"/>
        <v>320</v>
      </c>
    </row>
    <row r="43" spans="1:8" ht="25.5">
      <c r="A43" s="144"/>
      <c r="B43" s="201"/>
      <c r="C43" s="145"/>
      <c r="D43" s="101" t="s">
        <v>79</v>
      </c>
      <c r="E43" s="3" t="str">
        <f>'[2]Запчасти'!$B$161</f>
        <v>MD199282</v>
      </c>
      <c r="F43" s="3">
        <v>1</v>
      </c>
      <c r="G43" s="73">
        <f>'[2]Запчасти'!$C$161</f>
        <v>557</v>
      </c>
      <c r="H43" s="35">
        <f t="shared" si="2"/>
        <v>557</v>
      </c>
    </row>
    <row r="44" spans="1:8" ht="13.5" thickBot="1">
      <c r="A44" s="144"/>
      <c r="B44" s="201"/>
      <c r="C44" s="145"/>
      <c r="D44" s="98"/>
      <c r="E44" s="2"/>
      <c r="F44" s="2"/>
      <c r="G44" s="2"/>
      <c r="H44" s="35">
        <f t="shared" si="2"/>
        <v>0</v>
      </c>
    </row>
    <row r="45" spans="1:8" ht="14.25" thickBot="1" thickTop="1">
      <c r="A45" s="144"/>
      <c r="B45" s="201"/>
      <c r="C45" s="225"/>
      <c r="D45" s="102" t="s">
        <v>11</v>
      </c>
      <c r="E45" s="84"/>
      <c r="F45" s="84"/>
      <c r="G45" s="84"/>
      <c r="H45" s="36">
        <f>SUM(H34:H44)</f>
        <v>23957.154000000002</v>
      </c>
    </row>
    <row r="46" spans="1:8" ht="13.5" thickTop="1">
      <c r="A46" s="144"/>
      <c r="B46" s="201"/>
      <c r="C46" s="145" t="s">
        <v>2</v>
      </c>
      <c r="D46" s="103" t="s">
        <v>4</v>
      </c>
      <c r="E46" s="2" t="str">
        <f>'[2]Масла и технические жидкости'!$B$5</f>
        <v>Mobil-1 0W40</v>
      </c>
      <c r="F46" s="2">
        <v>4.9</v>
      </c>
      <c r="G46" s="68">
        <f>'[2]Масла и технические жидкости'!$C$5</f>
        <v>711.46</v>
      </c>
      <c r="H46" s="35">
        <f>F46*G46</f>
        <v>3486.1540000000005</v>
      </c>
    </row>
    <row r="47" spans="1:8" ht="12.75">
      <c r="A47" s="144"/>
      <c r="B47" s="201"/>
      <c r="C47" s="145"/>
      <c r="D47" s="101" t="s">
        <v>7</v>
      </c>
      <c r="E47" s="2" t="str">
        <f>'[2]Запчасти'!$B$194</f>
        <v>MD352626</v>
      </c>
      <c r="F47" s="2">
        <v>1</v>
      </c>
      <c r="G47" s="68">
        <f>'[2]Запчасти'!$C$194</f>
        <v>753</v>
      </c>
      <c r="H47" s="35">
        <f aca="true" t="shared" si="3" ref="H47:H56">F47*G47</f>
        <v>753</v>
      </c>
    </row>
    <row r="48" spans="1:8" ht="12.75">
      <c r="A48" s="144"/>
      <c r="B48" s="201"/>
      <c r="C48" s="145"/>
      <c r="D48" s="101" t="s">
        <v>8</v>
      </c>
      <c r="E48" s="2" t="str">
        <f>'[2]Запчасти'!$B$195</f>
        <v>7803A028</v>
      </c>
      <c r="F48" s="2">
        <v>1</v>
      </c>
      <c r="G48" s="68">
        <f>'[2]Запчасти'!$C$195</f>
        <v>1310</v>
      </c>
      <c r="H48" s="35">
        <f t="shared" si="3"/>
        <v>1310</v>
      </c>
    </row>
    <row r="49" spans="1:8" ht="12.75">
      <c r="A49" s="144"/>
      <c r="B49" s="201"/>
      <c r="C49" s="145"/>
      <c r="D49" s="101" t="s">
        <v>20</v>
      </c>
      <c r="E49" s="2" t="str">
        <f>'[2]Запчасти'!$B$198</f>
        <v>1822A002</v>
      </c>
      <c r="F49" s="2">
        <v>6</v>
      </c>
      <c r="G49" s="68">
        <f>'[2]Запчасти'!$C$198</f>
        <v>1099</v>
      </c>
      <c r="H49" s="35">
        <f t="shared" si="3"/>
        <v>6594</v>
      </c>
    </row>
    <row r="50" spans="1:8" ht="38.25">
      <c r="A50" s="144"/>
      <c r="B50" s="201"/>
      <c r="C50" s="145"/>
      <c r="D50" s="101" t="s">
        <v>69</v>
      </c>
      <c r="E50" s="3" t="str">
        <f>'[2]Масла и технические жидкости'!$B$6</f>
        <v>Mobil DOT4</v>
      </c>
      <c r="F50" s="3">
        <v>1</v>
      </c>
      <c r="G50" s="73">
        <f>'[2]Масла и технические жидкости'!$C$6</f>
        <v>275</v>
      </c>
      <c r="H50" s="35">
        <f t="shared" si="3"/>
        <v>275</v>
      </c>
    </row>
    <row r="51" spans="1:8" ht="12.75">
      <c r="A51" s="144"/>
      <c r="B51" s="201"/>
      <c r="C51" s="145"/>
      <c r="D51" s="101" t="s">
        <v>22</v>
      </c>
      <c r="E51" s="2" t="str">
        <f>'[2]Запчасти'!$B$196</f>
        <v>MR571476</v>
      </c>
      <c r="F51" s="2">
        <v>1</v>
      </c>
      <c r="G51" s="68">
        <f>'[2]Запчасти'!$C$196</f>
        <v>2159</v>
      </c>
      <c r="H51" s="35">
        <f t="shared" si="3"/>
        <v>2159</v>
      </c>
    </row>
    <row r="52" spans="1:8" ht="25.5">
      <c r="A52" s="144"/>
      <c r="B52" s="201"/>
      <c r="C52" s="145"/>
      <c r="D52" s="101" t="s">
        <v>71</v>
      </c>
      <c r="E52" s="3" t="str">
        <f>'[2]Запчасти'!$B$197</f>
        <v>MR529135</v>
      </c>
      <c r="F52" s="3">
        <v>1</v>
      </c>
      <c r="G52" s="73">
        <f>'[2]Запчасти'!$C$197</f>
        <v>4851</v>
      </c>
      <c r="H52" s="35">
        <f t="shared" si="3"/>
        <v>4851</v>
      </c>
    </row>
    <row r="53" spans="1:8" ht="25.5">
      <c r="A53" s="144"/>
      <c r="B53" s="201"/>
      <c r="C53" s="145"/>
      <c r="D53" s="101" t="s">
        <v>59</v>
      </c>
      <c r="E53" s="3" t="str">
        <f>'[2]Запчасти'!$B$199</f>
        <v>MN106046</v>
      </c>
      <c r="F53" s="3">
        <v>1</v>
      </c>
      <c r="G53" s="73">
        <f>'[2]Запчасти'!$C$199</f>
        <v>320</v>
      </c>
      <c r="H53" s="35">
        <f t="shared" si="3"/>
        <v>320</v>
      </c>
    </row>
    <row r="54" spans="1:8" ht="25.5">
      <c r="A54" s="144"/>
      <c r="B54" s="201"/>
      <c r="C54" s="145"/>
      <c r="D54" s="104" t="s">
        <v>27</v>
      </c>
      <c r="E54" s="3" t="str">
        <f>'[2]Масла и технические жидкости'!$B$14</f>
        <v>Antifreeze Extra</v>
      </c>
      <c r="F54" s="3">
        <v>11</v>
      </c>
      <c r="G54" s="73">
        <f>'[2]Масла и технические жидкости'!$C$14</f>
        <v>332</v>
      </c>
      <c r="H54" s="35">
        <f t="shared" si="3"/>
        <v>3652</v>
      </c>
    </row>
    <row r="55" spans="1:8" ht="25.5">
      <c r="A55" s="144"/>
      <c r="B55" s="201"/>
      <c r="C55" s="145"/>
      <c r="D55" s="101" t="s">
        <v>79</v>
      </c>
      <c r="E55" s="3" t="str">
        <f>E43</f>
        <v>MD199282</v>
      </c>
      <c r="F55" s="3">
        <v>1</v>
      </c>
      <c r="G55" s="73">
        <f>G43</f>
        <v>557</v>
      </c>
      <c r="H55" s="35">
        <f t="shared" si="3"/>
        <v>557</v>
      </c>
    </row>
    <row r="56" spans="1:8" ht="13.5" thickBot="1">
      <c r="A56" s="144"/>
      <c r="B56" s="201"/>
      <c r="C56" s="145"/>
      <c r="D56" s="98"/>
      <c r="E56" s="2"/>
      <c r="F56" s="2"/>
      <c r="G56" s="2"/>
      <c r="H56" s="35">
        <f t="shared" si="3"/>
        <v>0</v>
      </c>
    </row>
    <row r="57" spans="1:8" ht="14.25" thickBot="1" thickTop="1">
      <c r="A57" s="144"/>
      <c r="B57" s="202"/>
      <c r="C57" s="190"/>
      <c r="D57" s="102" t="s">
        <v>11</v>
      </c>
      <c r="E57" s="2"/>
      <c r="F57" s="2"/>
      <c r="G57" s="2"/>
      <c r="H57" s="36">
        <f>SUM(H46:H56)</f>
        <v>23957.154000000002</v>
      </c>
    </row>
    <row r="58" spans="1:8" ht="13.5" thickTop="1">
      <c r="A58" s="144"/>
      <c r="B58" s="133" t="str">
        <f>ТО210000!B52</f>
        <v>3,8 MIVEC</v>
      </c>
      <c r="C58" s="114" t="s">
        <v>1</v>
      </c>
      <c r="D58" s="105"/>
      <c r="E58" s="16"/>
      <c r="F58" s="16"/>
      <c r="G58" s="79"/>
      <c r="H58" s="35">
        <f>F58*G58</f>
        <v>0</v>
      </c>
    </row>
    <row r="59" spans="1:8" ht="12.75">
      <c r="A59" s="144"/>
      <c r="B59" s="133"/>
      <c r="C59" s="115"/>
      <c r="D59" s="98"/>
      <c r="E59" s="3"/>
      <c r="F59" s="3"/>
      <c r="G59" s="73"/>
      <c r="H59" s="35">
        <f aca="true" t="shared" si="4" ref="H59:H67">F59*G59</f>
        <v>0</v>
      </c>
    </row>
    <row r="60" spans="1:8" ht="12.75">
      <c r="A60" s="144"/>
      <c r="B60" s="133"/>
      <c r="C60" s="115"/>
      <c r="D60" s="98"/>
      <c r="E60" s="3"/>
      <c r="F60" s="3"/>
      <c r="G60" s="73"/>
      <c r="H60" s="35">
        <f t="shared" si="4"/>
        <v>0</v>
      </c>
    </row>
    <row r="61" spans="1:8" ht="12.75">
      <c r="A61" s="144"/>
      <c r="B61" s="133"/>
      <c r="C61" s="115"/>
      <c r="D61" s="101"/>
      <c r="E61" s="3"/>
      <c r="F61" s="3"/>
      <c r="G61" s="73"/>
      <c r="H61" s="35">
        <f t="shared" si="4"/>
        <v>0</v>
      </c>
    </row>
    <row r="62" spans="1:8" ht="12.75">
      <c r="A62" s="144"/>
      <c r="B62" s="133"/>
      <c r="C62" s="115"/>
      <c r="D62" s="101"/>
      <c r="E62" s="3"/>
      <c r="F62" s="3"/>
      <c r="G62" s="73"/>
      <c r="H62" s="35">
        <f t="shared" si="4"/>
        <v>0</v>
      </c>
    </row>
    <row r="63" spans="1:8" ht="12.75">
      <c r="A63" s="144"/>
      <c r="B63" s="133"/>
      <c r="C63" s="115"/>
      <c r="D63" s="101"/>
      <c r="E63" s="3"/>
      <c r="F63" s="3"/>
      <c r="G63" s="73"/>
      <c r="H63" s="35">
        <f t="shared" si="4"/>
        <v>0</v>
      </c>
    </row>
    <row r="64" spans="1:8" ht="12.75">
      <c r="A64" s="144"/>
      <c r="B64" s="133"/>
      <c r="C64" s="115"/>
      <c r="D64" s="101"/>
      <c r="E64" s="3"/>
      <c r="F64" s="3"/>
      <c r="G64" s="73"/>
      <c r="H64" s="35">
        <f t="shared" si="4"/>
        <v>0</v>
      </c>
    </row>
    <row r="65" spans="1:8" ht="12.75">
      <c r="A65" s="144"/>
      <c r="B65" s="133"/>
      <c r="C65" s="115"/>
      <c r="D65" s="98"/>
      <c r="E65" s="3"/>
      <c r="F65" s="3"/>
      <c r="G65" s="73"/>
      <c r="H65" s="35">
        <f t="shared" si="4"/>
        <v>0</v>
      </c>
    </row>
    <row r="66" spans="1:8" ht="12.75">
      <c r="A66" s="144"/>
      <c r="B66" s="133"/>
      <c r="C66" s="115"/>
      <c r="D66" s="104"/>
      <c r="E66" s="62"/>
      <c r="F66" s="62"/>
      <c r="G66" s="71"/>
      <c r="H66" s="27">
        <f t="shared" si="4"/>
        <v>0</v>
      </c>
    </row>
    <row r="67" spans="1:8" ht="13.5" thickBot="1">
      <c r="A67" s="144"/>
      <c r="B67" s="133"/>
      <c r="C67" s="115"/>
      <c r="D67" s="104"/>
      <c r="E67" s="62"/>
      <c r="F67" s="62"/>
      <c r="G67" s="71"/>
      <c r="H67" s="27">
        <f t="shared" si="4"/>
        <v>0</v>
      </c>
    </row>
    <row r="68" spans="1:8" ht="14.25" thickBot="1" thickTop="1">
      <c r="A68" s="144"/>
      <c r="B68" s="133"/>
      <c r="C68" s="116"/>
      <c r="D68" s="102" t="s">
        <v>11</v>
      </c>
      <c r="E68" s="112"/>
      <c r="F68" s="112"/>
      <c r="G68" s="113"/>
      <c r="H68" s="36">
        <f>SUM(H58:H67)</f>
        <v>0</v>
      </c>
    </row>
    <row r="69" spans="1:8" ht="13.5" thickTop="1">
      <c r="A69" s="144"/>
      <c r="B69" s="133"/>
      <c r="C69" s="115" t="s">
        <v>2</v>
      </c>
      <c r="D69" s="105" t="s">
        <v>4</v>
      </c>
      <c r="E69" s="16" t="str">
        <f>ТО15000!E67</f>
        <v>Mobil-1 0W40</v>
      </c>
      <c r="F69" s="16">
        <f>ТО15000!F67</f>
        <v>4.9</v>
      </c>
      <c r="G69" s="79">
        <f>ТО15000!G67</f>
        <v>711.46</v>
      </c>
      <c r="H69" s="35">
        <f>F69*G69</f>
        <v>3486.1540000000005</v>
      </c>
    </row>
    <row r="70" spans="1:8" ht="12.75">
      <c r="A70" s="144"/>
      <c r="B70" s="133"/>
      <c r="C70" s="115"/>
      <c r="D70" s="98" t="s">
        <v>7</v>
      </c>
      <c r="E70" s="62" t="str">
        <f>ТО15000!E68</f>
        <v>MD352626</v>
      </c>
      <c r="F70" s="62">
        <f>ТО15000!F68</f>
        <v>1</v>
      </c>
      <c r="G70" s="71">
        <f>ТО15000!G68</f>
        <v>753</v>
      </c>
      <c r="H70" s="35">
        <f aca="true" t="shared" si="5" ref="H70:H76">F70*G70</f>
        <v>753</v>
      </c>
    </row>
    <row r="71" spans="1:8" ht="12.75">
      <c r="A71" s="144"/>
      <c r="B71" s="133"/>
      <c r="C71" s="115"/>
      <c r="D71" s="98" t="s">
        <v>8</v>
      </c>
      <c r="E71" s="3" t="str">
        <f>ТО15000!E69</f>
        <v>7803A028</v>
      </c>
      <c r="F71" s="3">
        <f>ТО15000!F69</f>
        <v>1</v>
      </c>
      <c r="G71" s="73">
        <f>ТО15000!G69</f>
        <v>1310</v>
      </c>
      <c r="H71" s="35">
        <f t="shared" si="5"/>
        <v>1310</v>
      </c>
    </row>
    <row r="72" spans="1:8" ht="12.75">
      <c r="A72" s="144"/>
      <c r="B72" s="133"/>
      <c r="C72" s="115"/>
      <c r="D72" s="101" t="s">
        <v>20</v>
      </c>
      <c r="E72" s="3" t="str">
        <f>ТО60000!E67</f>
        <v>1822A002</v>
      </c>
      <c r="F72" s="3">
        <f>ТО60000!F67</f>
        <v>6</v>
      </c>
      <c r="G72" s="73">
        <f>ТО60000!G67</f>
        <v>1099</v>
      </c>
      <c r="H72" s="35">
        <f t="shared" si="5"/>
        <v>6594</v>
      </c>
    </row>
    <row r="73" spans="1:8" ht="38.25">
      <c r="A73" s="144"/>
      <c r="B73" s="133"/>
      <c r="C73" s="115"/>
      <c r="D73" s="101" t="s">
        <v>21</v>
      </c>
      <c r="E73" s="3" t="str">
        <f>ТО30000!E65</f>
        <v>Mobil DOT4</v>
      </c>
      <c r="F73" s="3">
        <f>ТО30000!F65</f>
        <v>1</v>
      </c>
      <c r="G73" s="73">
        <f>ТО30000!G65</f>
        <v>275</v>
      </c>
      <c r="H73" s="35">
        <f t="shared" si="5"/>
        <v>275</v>
      </c>
    </row>
    <row r="74" spans="1:8" ht="12.75">
      <c r="A74" s="144"/>
      <c r="B74" s="133"/>
      <c r="C74" s="115"/>
      <c r="D74" s="101" t="s">
        <v>22</v>
      </c>
      <c r="E74" s="3" t="str">
        <f>ТО30000!E66</f>
        <v>MR571476</v>
      </c>
      <c r="F74" s="3">
        <f>ТО30000!F66</f>
        <v>1</v>
      </c>
      <c r="G74" s="73">
        <f>ТО30000!G66</f>
        <v>2159</v>
      </c>
      <c r="H74" s="35">
        <f t="shared" si="5"/>
        <v>2159</v>
      </c>
    </row>
    <row r="75" spans="1:8" ht="25.5">
      <c r="A75" s="144"/>
      <c r="B75" s="133"/>
      <c r="C75" s="115"/>
      <c r="D75" s="101" t="s">
        <v>33</v>
      </c>
      <c r="E75" s="3" t="str">
        <f>ТО120000!E75</f>
        <v>MR529135</v>
      </c>
      <c r="F75" s="3">
        <f>ТО120000!F75</f>
        <v>1</v>
      </c>
      <c r="G75" s="73">
        <f>ТО120000!G75</f>
        <v>4851</v>
      </c>
      <c r="H75" s="35">
        <f t="shared" si="5"/>
        <v>4851</v>
      </c>
    </row>
    <row r="76" spans="1:8" ht="25.5">
      <c r="A76" s="135"/>
      <c r="B76" s="133"/>
      <c r="C76" s="115"/>
      <c r="D76" s="101" t="s">
        <v>59</v>
      </c>
      <c r="E76" s="3" t="str">
        <f>ТО120000!E76</f>
        <v>MR529146</v>
      </c>
      <c r="F76" s="3">
        <f>ТО120000!F76</f>
        <v>1</v>
      </c>
      <c r="G76" s="73">
        <f>ТО120000!G76</f>
        <v>146</v>
      </c>
      <c r="H76" s="35">
        <f t="shared" si="5"/>
        <v>146</v>
      </c>
    </row>
    <row r="77" spans="1:8" ht="25.5">
      <c r="A77" s="135"/>
      <c r="B77" s="133"/>
      <c r="C77" s="115"/>
      <c r="D77" s="104" t="s">
        <v>27</v>
      </c>
      <c r="E77" s="62" t="str">
        <f>ТО60000!E68</f>
        <v>Antifreeze Extra</v>
      </c>
      <c r="F77" s="62">
        <f>ТО60000!F68</f>
        <v>11</v>
      </c>
      <c r="G77" s="71">
        <f>ТО60000!G68</f>
        <v>332</v>
      </c>
      <c r="H77" s="27">
        <f>F77*G77</f>
        <v>3652</v>
      </c>
    </row>
    <row r="78" spans="1:8" ht="25.5">
      <c r="A78" s="135"/>
      <c r="B78" s="133"/>
      <c r="C78" s="115"/>
      <c r="D78" s="101" t="s">
        <v>79</v>
      </c>
      <c r="E78" s="62" t="str">
        <f>'[2]Запчасти'!$B$160</f>
        <v>MR561584</v>
      </c>
      <c r="F78" s="62">
        <v>1</v>
      </c>
      <c r="G78" s="71">
        <f>'[2]Запчасти'!$C$160</f>
        <v>523</v>
      </c>
      <c r="H78" s="27">
        <f>F78*G78</f>
        <v>523</v>
      </c>
    </row>
    <row r="79" spans="1:8" ht="13.5" thickBot="1">
      <c r="A79" s="135"/>
      <c r="B79" s="133"/>
      <c r="C79" s="115"/>
      <c r="D79" s="104"/>
      <c r="E79" s="62"/>
      <c r="F79" s="62"/>
      <c r="G79" s="71"/>
      <c r="H79" s="27">
        <f>F79*G79</f>
        <v>0</v>
      </c>
    </row>
    <row r="80" spans="1:8" ht="14.25" thickBot="1" thickTop="1">
      <c r="A80" s="136"/>
      <c r="B80" s="134"/>
      <c r="C80" s="122"/>
      <c r="D80" s="99" t="s">
        <v>11</v>
      </c>
      <c r="E80" s="119"/>
      <c r="F80" s="119"/>
      <c r="G80" s="120"/>
      <c r="H80" s="36">
        <f>SUM(H69:H79)</f>
        <v>23749.154000000002</v>
      </c>
    </row>
    <row r="81" spans="1:8" ht="14.25" customHeight="1" thickBot="1" thickTop="1">
      <c r="A81" s="139" t="s">
        <v>76</v>
      </c>
      <c r="B81" s="141" t="str">
        <f>B12</f>
        <v>3,2 DI-D</v>
      </c>
      <c r="C81" s="8" t="s">
        <v>1</v>
      </c>
      <c r="D81" s="121"/>
      <c r="E81" s="121"/>
      <c r="F81" s="121"/>
      <c r="G81" s="121"/>
      <c r="H81" s="37">
        <f>H22+G3</f>
        <v>27539.6</v>
      </c>
    </row>
    <row r="82" spans="1:8" ht="14.25" thickBot="1" thickTop="1">
      <c r="A82" s="139"/>
      <c r="B82" s="142"/>
      <c r="C82" s="9" t="s">
        <v>2</v>
      </c>
      <c r="D82" s="117"/>
      <c r="E82" s="117"/>
      <c r="F82" s="117"/>
      <c r="G82" s="117"/>
      <c r="H82" s="37">
        <f>H33+G4</f>
        <v>27039.8</v>
      </c>
    </row>
    <row r="83" spans="1:8" ht="14.25" thickBot="1" thickTop="1">
      <c r="A83" s="139"/>
      <c r="B83" s="137">
        <v>3</v>
      </c>
      <c r="C83" s="9" t="s">
        <v>1</v>
      </c>
      <c r="D83" s="106"/>
      <c r="E83" s="83"/>
      <c r="F83" s="83"/>
      <c r="G83" s="83"/>
      <c r="H83" s="37">
        <f>H45+G5</f>
        <v>34952.754</v>
      </c>
    </row>
    <row r="84" spans="1:8" ht="14.25" thickBot="1" thickTop="1">
      <c r="A84" s="139"/>
      <c r="B84" s="138"/>
      <c r="C84" s="9" t="s">
        <v>2</v>
      </c>
      <c r="D84" s="106"/>
      <c r="E84" s="83"/>
      <c r="F84" s="83"/>
      <c r="G84" s="83"/>
      <c r="H84" s="37">
        <f>H57+G6</f>
        <v>34952.754</v>
      </c>
    </row>
    <row r="85" spans="1:8" ht="14.25" thickBot="1" thickTop="1">
      <c r="A85" s="139"/>
      <c r="B85" s="142" t="str">
        <f>B58</f>
        <v>3,8 MIVEC</v>
      </c>
      <c r="C85" s="9" t="s">
        <v>1</v>
      </c>
      <c r="D85" s="117"/>
      <c r="E85" s="117"/>
      <c r="F85" s="117"/>
      <c r="G85" s="117"/>
      <c r="H85" s="37"/>
    </row>
    <row r="86" spans="1:8" ht="14.25" thickBot="1" thickTop="1">
      <c r="A86" s="140"/>
      <c r="B86" s="143"/>
      <c r="C86" s="10" t="s">
        <v>2</v>
      </c>
      <c r="D86" s="118"/>
      <c r="E86" s="118"/>
      <c r="F86" s="118"/>
      <c r="G86" s="118"/>
      <c r="H86" s="37">
        <f>H80+G8</f>
        <v>36494.054000000004</v>
      </c>
    </row>
    <row r="87" spans="1:8" ht="13.5" customHeight="1" thickBot="1" thickTop="1">
      <c r="A87" s="123" t="s">
        <v>77</v>
      </c>
      <c r="B87" s="125" t="str">
        <f>B81</f>
        <v>3,2 DI-D</v>
      </c>
      <c r="C87" s="11" t="s">
        <v>1</v>
      </c>
      <c r="D87" s="127"/>
      <c r="E87" s="127"/>
      <c r="F87" s="127"/>
      <c r="G87" s="127"/>
      <c r="H87" s="38">
        <f>H81+G10</f>
        <v>28789.1</v>
      </c>
    </row>
    <row r="88" spans="1:8" ht="14.25" thickBot="1" thickTop="1">
      <c r="A88" s="123"/>
      <c r="B88" s="126"/>
      <c r="C88" s="12" t="s">
        <v>2</v>
      </c>
      <c r="D88" s="128"/>
      <c r="E88" s="128"/>
      <c r="F88" s="128"/>
      <c r="G88" s="128"/>
      <c r="H88" s="38">
        <f>H82+G10</f>
        <v>28289.3</v>
      </c>
    </row>
    <row r="89" spans="1:8" ht="14.25" thickBot="1" thickTop="1">
      <c r="A89" s="123"/>
      <c r="B89" s="131">
        <v>3</v>
      </c>
      <c r="C89" s="12" t="s">
        <v>1</v>
      </c>
      <c r="D89" s="128"/>
      <c r="E89" s="128"/>
      <c r="F89" s="128"/>
      <c r="G89" s="172"/>
      <c r="H89" s="38">
        <f>H83+G10</f>
        <v>36202.254</v>
      </c>
    </row>
    <row r="90" spans="1:8" ht="14.25" thickBot="1" thickTop="1">
      <c r="A90" s="123"/>
      <c r="B90" s="132"/>
      <c r="C90" s="12" t="s">
        <v>2</v>
      </c>
      <c r="D90" s="128"/>
      <c r="E90" s="128"/>
      <c r="F90" s="128"/>
      <c r="G90" s="172"/>
      <c r="H90" s="38">
        <f>H84+G10</f>
        <v>36202.254</v>
      </c>
    </row>
    <row r="91" spans="1:8" ht="14.25" thickBot="1" thickTop="1">
      <c r="A91" s="123"/>
      <c r="B91" s="126" t="str">
        <f>B85</f>
        <v>3,8 MIVEC</v>
      </c>
      <c r="C91" s="12" t="s">
        <v>1</v>
      </c>
      <c r="D91" s="128"/>
      <c r="E91" s="128"/>
      <c r="F91" s="128"/>
      <c r="G91" s="128"/>
      <c r="H91" s="38"/>
    </row>
    <row r="92" spans="1:8" ht="14.25" thickBot="1" thickTop="1">
      <c r="A92" s="124"/>
      <c r="B92" s="129"/>
      <c r="C92" s="13" t="s">
        <v>2</v>
      </c>
      <c r="D92" s="130"/>
      <c r="E92" s="130"/>
      <c r="F92" s="130"/>
      <c r="G92" s="130"/>
      <c r="H92" s="38">
        <f>H86+G10</f>
        <v>37743.554000000004</v>
      </c>
    </row>
    <row r="93" ht="13.5" thickTop="1"/>
  </sheetData>
  <sheetProtection/>
  <mergeCells count="55">
    <mergeCell ref="G9:H9"/>
    <mergeCell ref="B5:B6"/>
    <mergeCell ref="G5:H5"/>
    <mergeCell ref="G6:H6"/>
    <mergeCell ref="B34:B57"/>
    <mergeCell ref="C34:C45"/>
    <mergeCell ref="C46:C57"/>
    <mergeCell ref="G10:H10"/>
    <mergeCell ref="E22:G22"/>
    <mergeCell ref="E33:G33"/>
    <mergeCell ref="A1:C1"/>
    <mergeCell ref="D1:H1"/>
    <mergeCell ref="A2:C2"/>
    <mergeCell ref="B10:C10"/>
    <mergeCell ref="A3:A8"/>
    <mergeCell ref="B3:B4"/>
    <mergeCell ref="B7:B8"/>
    <mergeCell ref="G4:H4"/>
    <mergeCell ref="G7:H7"/>
    <mergeCell ref="G8:H8"/>
    <mergeCell ref="G2:H2"/>
    <mergeCell ref="G3:H3"/>
    <mergeCell ref="E2:F2"/>
    <mergeCell ref="E3:F8"/>
    <mergeCell ref="E9:F9"/>
    <mergeCell ref="E10:F10"/>
    <mergeCell ref="A12:A80"/>
    <mergeCell ref="B12:B33"/>
    <mergeCell ref="C12:C22"/>
    <mergeCell ref="A9:A10"/>
    <mergeCell ref="B9:C9"/>
    <mergeCell ref="C23:C33"/>
    <mergeCell ref="B58:B80"/>
    <mergeCell ref="C58:C68"/>
    <mergeCell ref="E68:G68"/>
    <mergeCell ref="C69:C80"/>
    <mergeCell ref="E80:G80"/>
    <mergeCell ref="A87:A92"/>
    <mergeCell ref="B87:B88"/>
    <mergeCell ref="D87:G87"/>
    <mergeCell ref="D88:G88"/>
    <mergeCell ref="B91:B92"/>
    <mergeCell ref="D91:G91"/>
    <mergeCell ref="D92:G92"/>
    <mergeCell ref="B89:B90"/>
    <mergeCell ref="D89:G89"/>
    <mergeCell ref="D90:G90"/>
    <mergeCell ref="A81:A86"/>
    <mergeCell ref="B81:B82"/>
    <mergeCell ref="D81:G81"/>
    <mergeCell ref="D82:G82"/>
    <mergeCell ref="B85:B86"/>
    <mergeCell ref="D85:G85"/>
    <mergeCell ref="D86:G86"/>
    <mergeCell ref="B83:B8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L26" sqref="L26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1.125" style="1" customWidth="1"/>
    <col min="4" max="4" width="18.753906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87" t="str">
        <f>ТО15000!A1</f>
        <v>Pajero IV (BK)</v>
      </c>
      <c r="B1" s="188"/>
      <c r="C1" s="188"/>
      <c r="D1" s="152" t="s">
        <v>42</v>
      </c>
      <c r="E1" s="152"/>
      <c r="F1" s="152"/>
      <c r="G1" s="153"/>
      <c r="H1" s="154"/>
    </row>
    <row r="2" spans="1:8" ht="16.5" thickTop="1">
      <c r="A2" s="155"/>
      <c r="B2" s="112"/>
      <c r="C2" s="112"/>
      <c r="D2" s="41" t="s">
        <v>15</v>
      </c>
      <c r="E2" s="164" t="s">
        <v>74</v>
      </c>
      <c r="F2" s="165"/>
      <c r="G2" s="170" t="s">
        <v>72</v>
      </c>
      <c r="H2" s="171"/>
    </row>
    <row r="3" spans="1:21" ht="12.75">
      <c r="A3" s="123" t="s">
        <v>48</v>
      </c>
      <c r="B3" s="158" t="str">
        <f>ТО240000!B3</f>
        <v>3,2 DI-D</v>
      </c>
      <c r="C3" s="6" t="s">
        <v>1</v>
      </c>
      <c r="D3" s="42">
        <v>1.9</v>
      </c>
      <c r="E3" s="181">
        <f>'[1]Лист1'!$B$5</f>
        <v>2499</v>
      </c>
      <c r="F3" s="182"/>
      <c r="G3" s="160">
        <f>D3*E3</f>
        <v>4748.099999999999</v>
      </c>
      <c r="H3" s="16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23"/>
      <c r="B4" s="158"/>
      <c r="C4" s="6" t="s">
        <v>2</v>
      </c>
      <c r="D4" s="42">
        <v>1.9</v>
      </c>
      <c r="E4" s="183"/>
      <c r="F4" s="184"/>
      <c r="G4" s="160">
        <f>D4*E3</f>
        <v>4748.099999999999</v>
      </c>
      <c r="H4" s="16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23"/>
      <c r="B5" s="131">
        <v>3</v>
      </c>
      <c r="C5" s="6" t="s">
        <v>1</v>
      </c>
      <c r="D5" s="42">
        <v>1.6</v>
      </c>
      <c r="E5" s="183"/>
      <c r="F5" s="184"/>
      <c r="G5" s="160">
        <f>D5*E3</f>
        <v>3998.4</v>
      </c>
      <c r="H5" s="16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23"/>
      <c r="B6" s="132"/>
      <c r="C6" s="6" t="s">
        <v>2</v>
      </c>
      <c r="D6" s="42">
        <v>1.6</v>
      </c>
      <c r="E6" s="183"/>
      <c r="F6" s="184"/>
      <c r="G6" s="160">
        <f>D6*E3</f>
        <v>3998.4</v>
      </c>
      <c r="H6" s="1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23"/>
      <c r="B7" s="158" t="str">
        <f>ТО240000!B7</f>
        <v>3,8 MIVEC</v>
      </c>
      <c r="C7" s="6" t="s">
        <v>1</v>
      </c>
      <c r="D7" s="42"/>
      <c r="E7" s="183"/>
      <c r="F7" s="184"/>
      <c r="G7" s="160"/>
      <c r="H7" s="16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24"/>
      <c r="B8" s="159"/>
      <c r="C8" s="7" t="s">
        <v>2</v>
      </c>
      <c r="D8" s="43">
        <v>1.6</v>
      </c>
      <c r="E8" s="185"/>
      <c r="F8" s="186"/>
      <c r="G8" s="162">
        <f>D8*E3</f>
        <v>3998.4</v>
      </c>
      <c r="H8" s="16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66" t="s">
        <v>14</v>
      </c>
      <c r="B9" s="168" t="s">
        <v>13</v>
      </c>
      <c r="C9" s="153"/>
      <c r="D9" s="15">
        <f>ТО15000!D9</f>
        <v>1.6</v>
      </c>
      <c r="E9" s="148">
        <f>'[1]Лист1'!$B$5</f>
        <v>2499</v>
      </c>
      <c r="F9" s="149"/>
      <c r="G9" s="150">
        <f>D9*E9</f>
        <v>3998.4</v>
      </c>
      <c r="H9" s="15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67"/>
      <c r="B10" s="169" t="s">
        <v>12</v>
      </c>
      <c r="C10" s="108"/>
      <c r="D10" s="44">
        <f>ТО15000!D10</f>
        <v>0.5</v>
      </c>
      <c r="E10" s="108">
        <f>'[1]Лист1'!$B$5</f>
        <v>2499</v>
      </c>
      <c r="F10" s="109"/>
      <c r="G10" s="110">
        <f>D10*E10</f>
        <v>1249.5</v>
      </c>
      <c r="H10" s="1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5" t="str">
        <f>ТО240000!B12</f>
        <v>3,2 DI-D</v>
      </c>
      <c r="C12" s="114" t="s">
        <v>1</v>
      </c>
      <c r="D12" s="15" t="s">
        <v>4</v>
      </c>
      <c r="E12" s="16" t="s">
        <v>67</v>
      </c>
      <c r="F12" s="16">
        <v>9.3</v>
      </c>
      <c r="G12" s="78">
        <f>'[2]Масла и технические жидкости'!$C$4</f>
        <v>522</v>
      </c>
      <c r="H12" s="34">
        <f>F12*G12</f>
        <v>4854.6</v>
      </c>
    </row>
    <row r="13" spans="1:8" ht="12.75">
      <c r="A13" s="144"/>
      <c r="B13" s="135"/>
      <c r="C13" s="115"/>
      <c r="D13" s="15" t="s">
        <v>7</v>
      </c>
      <c r="E13" s="3" t="s">
        <v>63</v>
      </c>
      <c r="F13" s="3">
        <v>1</v>
      </c>
      <c r="G13" s="71">
        <f>'[2]Запчасти'!$C$155</f>
        <v>858</v>
      </c>
      <c r="H13" s="35">
        <f>F13*G13</f>
        <v>858</v>
      </c>
    </row>
    <row r="14" spans="1:8" ht="12.75">
      <c r="A14" s="144"/>
      <c r="B14" s="135"/>
      <c r="C14" s="115"/>
      <c r="D14" s="15" t="s">
        <v>8</v>
      </c>
      <c r="E14" s="3" t="s">
        <v>65</v>
      </c>
      <c r="F14" s="3">
        <v>1</v>
      </c>
      <c r="G14" s="71">
        <f>'[2]Запчасти'!$C$149</f>
        <v>1310</v>
      </c>
      <c r="H14" s="35">
        <f>F14*G14</f>
        <v>1310</v>
      </c>
    </row>
    <row r="15" spans="1:8" ht="12.75">
      <c r="A15" s="144"/>
      <c r="B15" s="135"/>
      <c r="C15" s="115"/>
      <c r="D15" s="17" t="s">
        <v>61</v>
      </c>
      <c r="E15" s="3" t="s">
        <v>66</v>
      </c>
      <c r="F15" s="3">
        <v>1</v>
      </c>
      <c r="G15" s="71">
        <f>'[2]Запчасти'!$C$157</f>
        <v>1782</v>
      </c>
      <c r="H15" s="35">
        <f aca="true" t="shared" si="0" ref="H15:H21">F15*G15</f>
        <v>1782</v>
      </c>
    </row>
    <row r="16" spans="1:8" ht="15" customHeight="1">
      <c r="A16" s="144"/>
      <c r="B16" s="135"/>
      <c r="C16" s="115"/>
      <c r="D16" s="15"/>
      <c r="E16" s="3"/>
      <c r="F16" s="3"/>
      <c r="G16" s="73"/>
      <c r="H16" s="35">
        <f t="shared" si="0"/>
        <v>0</v>
      </c>
    </row>
    <row r="17" spans="1:8" ht="12.75">
      <c r="A17" s="144"/>
      <c r="B17" s="135"/>
      <c r="C17" s="115"/>
      <c r="D17" s="15"/>
      <c r="E17" s="3"/>
      <c r="F17" s="3"/>
      <c r="G17" s="73"/>
      <c r="H17" s="35">
        <f t="shared" si="0"/>
        <v>0</v>
      </c>
    </row>
    <row r="18" spans="1:8" ht="12.75">
      <c r="A18" s="144"/>
      <c r="B18" s="135"/>
      <c r="C18" s="115"/>
      <c r="D18" s="15"/>
      <c r="E18" s="3"/>
      <c r="F18" s="3"/>
      <c r="G18" s="73"/>
      <c r="H18" s="35">
        <f t="shared" si="0"/>
        <v>0</v>
      </c>
    </row>
    <row r="19" spans="1:8" ht="12.75">
      <c r="A19" s="144"/>
      <c r="B19" s="135"/>
      <c r="C19" s="115"/>
      <c r="D19" s="15"/>
      <c r="E19" s="3"/>
      <c r="F19" s="3"/>
      <c r="G19" s="73"/>
      <c r="H19" s="35">
        <f t="shared" si="0"/>
        <v>0</v>
      </c>
    </row>
    <row r="20" spans="1:8" ht="12.75">
      <c r="A20" s="144"/>
      <c r="B20" s="135"/>
      <c r="C20" s="115"/>
      <c r="D20" s="15"/>
      <c r="E20" s="3"/>
      <c r="F20" s="3"/>
      <c r="G20" s="73"/>
      <c r="H20" s="35">
        <f t="shared" si="0"/>
        <v>0</v>
      </c>
    </row>
    <row r="21" spans="1:8" ht="13.5" thickBot="1">
      <c r="A21" s="144"/>
      <c r="B21" s="135"/>
      <c r="C21" s="115"/>
      <c r="D21" s="15"/>
      <c r="E21" s="3"/>
      <c r="F21" s="3"/>
      <c r="G21" s="73"/>
      <c r="H21" s="35">
        <f t="shared" si="0"/>
        <v>0</v>
      </c>
    </row>
    <row r="22" spans="1:8" ht="14.25" thickBot="1" thickTop="1">
      <c r="A22" s="144"/>
      <c r="B22" s="135"/>
      <c r="C22" s="116"/>
      <c r="D22" s="46" t="s">
        <v>11</v>
      </c>
      <c r="E22" s="191"/>
      <c r="F22" s="191"/>
      <c r="G22" s="192"/>
      <c r="H22" s="36">
        <f>SUM(H12:H21)</f>
        <v>8804.6</v>
      </c>
    </row>
    <row r="23" spans="1:8" ht="13.5" thickTop="1">
      <c r="A23" s="144"/>
      <c r="B23" s="135"/>
      <c r="C23" s="115" t="s">
        <v>2</v>
      </c>
      <c r="D23" s="70" t="s">
        <v>4</v>
      </c>
      <c r="E23" s="69" t="s">
        <v>67</v>
      </c>
      <c r="F23" s="69">
        <v>9.3</v>
      </c>
      <c r="G23" s="78">
        <f>'[2]Масла и технические жидкости'!$C$4</f>
        <v>522</v>
      </c>
      <c r="H23" s="35">
        <f>F23*G23</f>
        <v>4854.6</v>
      </c>
    </row>
    <row r="24" spans="1:8" ht="12.75">
      <c r="A24" s="144"/>
      <c r="B24" s="135"/>
      <c r="C24" s="115"/>
      <c r="D24" s="70" t="s">
        <v>7</v>
      </c>
      <c r="E24" s="62" t="s">
        <v>63</v>
      </c>
      <c r="F24" s="62">
        <v>1</v>
      </c>
      <c r="G24" s="71">
        <f>'[2]Запчасти'!$C$155</f>
        <v>858</v>
      </c>
      <c r="H24" s="35">
        <f aca="true" t="shared" si="1" ref="H24:H32">F24*G24</f>
        <v>858</v>
      </c>
    </row>
    <row r="25" spans="1:8" ht="12.75">
      <c r="A25" s="144"/>
      <c r="B25" s="135"/>
      <c r="C25" s="115"/>
      <c r="D25" s="70" t="s">
        <v>8</v>
      </c>
      <c r="E25" s="62" t="s">
        <v>65</v>
      </c>
      <c r="F25" s="62">
        <v>1</v>
      </c>
      <c r="G25" s="71">
        <f>'[2]Запчасти'!$C$149</f>
        <v>1310</v>
      </c>
      <c r="H25" s="35">
        <f t="shared" si="1"/>
        <v>1310</v>
      </c>
    </row>
    <row r="26" spans="1:8" ht="12.75">
      <c r="A26" s="144"/>
      <c r="B26" s="135"/>
      <c r="C26" s="115"/>
      <c r="D26" s="5" t="s">
        <v>61</v>
      </c>
      <c r="E26" s="62" t="s">
        <v>66</v>
      </c>
      <c r="F26" s="62">
        <v>1</v>
      </c>
      <c r="G26" s="71">
        <f>'[2]Запчасти'!$C$157</f>
        <v>1782</v>
      </c>
      <c r="H26" s="35">
        <f t="shared" si="1"/>
        <v>1782</v>
      </c>
    </row>
    <row r="27" spans="1:8" ht="12.75">
      <c r="A27" s="144"/>
      <c r="B27" s="135"/>
      <c r="C27" s="115"/>
      <c r="D27" s="15"/>
      <c r="E27" s="3"/>
      <c r="F27" s="3"/>
      <c r="G27" s="73"/>
      <c r="H27" s="35">
        <f t="shared" si="1"/>
        <v>0</v>
      </c>
    </row>
    <row r="28" spans="1:8" ht="12.75">
      <c r="A28" s="144"/>
      <c r="B28" s="135"/>
      <c r="C28" s="115"/>
      <c r="D28" s="15"/>
      <c r="E28" s="3"/>
      <c r="F28" s="3"/>
      <c r="G28" s="73"/>
      <c r="H28" s="35">
        <f t="shared" si="1"/>
        <v>0</v>
      </c>
    </row>
    <row r="29" spans="1:8" ht="12.75">
      <c r="A29" s="144"/>
      <c r="B29" s="135"/>
      <c r="C29" s="115"/>
      <c r="D29" s="15"/>
      <c r="E29" s="3"/>
      <c r="F29" s="3"/>
      <c r="G29" s="73"/>
      <c r="H29" s="35">
        <f t="shared" si="1"/>
        <v>0</v>
      </c>
    </row>
    <row r="30" spans="1:8" ht="12.75">
      <c r="A30" s="144"/>
      <c r="B30" s="135"/>
      <c r="C30" s="115"/>
      <c r="D30" s="15"/>
      <c r="E30" s="3"/>
      <c r="F30" s="3"/>
      <c r="G30" s="73"/>
      <c r="H30" s="35">
        <f t="shared" si="1"/>
        <v>0</v>
      </c>
    </row>
    <row r="31" spans="1:8" ht="12.75">
      <c r="A31" s="144"/>
      <c r="B31" s="135"/>
      <c r="C31" s="115"/>
      <c r="D31" s="15"/>
      <c r="E31" s="3"/>
      <c r="F31" s="3"/>
      <c r="G31" s="73"/>
      <c r="H31" s="35">
        <f t="shared" si="1"/>
        <v>0</v>
      </c>
    </row>
    <row r="32" spans="1:8" ht="13.5" thickBot="1">
      <c r="A32" s="144"/>
      <c r="B32" s="135"/>
      <c r="C32" s="115"/>
      <c r="D32" s="15"/>
      <c r="E32" s="3"/>
      <c r="F32" s="3"/>
      <c r="G32" s="73"/>
      <c r="H32" s="35">
        <f t="shared" si="1"/>
        <v>0</v>
      </c>
    </row>
    <row r="33" spans="1:8" ht="14.25" thickBot="1" thickTop="1">
      <c r="A33" s="144"/>
      <c r="B33" s="136"/>
      <c r="C33" s="115"/>
      <c r="D33" s="46" t="s">
        <v>11</v>
      </c>
      <c r="E33" s="191"/>
      <c r="F33" s="191"/>
      <c r="G33" s="192"/>
      <c r="H33" s="36">
        <f>SUM(H23:H32)</f>
        <v>8804.6</v>
      </c>
    </row>
    <row r="34" spans="1:8" ht="13.5" thickTop="1">
      <c r="A34" s="144"/>
      <c r="B34" s="201">
        <f>ТО240000!B34</f>
        <v>3</v>
      </c>
      <c r="C34" s="114" t="s">
        <v>1</v>
      </c>
      <c r="D34" s="92" t="s">
        <v>4</v>
      </c>
      <c r="E34" s="69" t="str">
        <f>'[2]Масла и технические жидкости'!$B$5</f>
        <v>Mobil-1 0W40</v>
      </c>
      <c r="F34" s="69">
        <v>4.9</v>
      </c>
      <c r="G34" s="78">
        <f>'[2]Масла и технические жидкости'!$C$5</f>
        <v>711.46</v>
      </c>
      <c r="H34" s="35">
        <f>F34*G34</f>
        <v>3486.1540000000005</v>
      </c>
    </row>
    <row r="35" spans="1:8" ht="12.75">
      <c r="A35" s="144"/>
      <c r="B35" s="201"/>
      <c r="C35" s="115"/>
      <c r="D35" s="70" t="s">
        <v>7</v>
      </c>
      <c r="E35" s="62" t="str">
        <f>'[2]Запчасти'!$B$148</f>
        <v>MD352626</v>
      </c>
      <c r="F35" s="62">
        <v>1</v>
      </c>
      <c r="G35" s="71">
        <f>'[2]Запчасти'!$C$148</f>
        <v>753</v>
      </c>
      <c r="H35" s="35">
        <f aca="true" t="shared" si="2" ref="H35:H43">F35*G35</f>
        <v>753</v>
      </c>
    </row>
    <row r="36" spans="1:8" ht="12.75">
      <c r="A36" s="144"/>
      <c r="B36" s="201"/>
      <c r="C36" s="115"/>
      <c r="D36" s="70" t="s">
        <v>8</v>
      </c>
      <c r="E36" s="62" t="str">
        <f>'[2]Запчасти'!$B$149</f>
        <v>7803A028</v>
      </c>
      <c r="F36" s="62">
        <v>1</v>
      </c>
      <c r="G36" s="71">
        <f>'[2]Запчасти'!$C$149</f>
        <v>1310</v>
      </c>
      <c r="H36" s="35">
        <f t="shared" si="2"/>
        <v>1310</v>
      </c>
    </row>
    <row r="37" spans="1:8" ht="12.75">
      <c r="A37" s="144"/>
      <c r="B37" s="201"/>
      <c r="C37" s="115"/>
      <c r="D37" s="15"/>
      <c r="E37" s="3"/>
      <c r="F37" s="3"/>
      <c r="G37" s="3"/>
      <c r="H37" s="35">
        <f t="shared" si="2"/>
        <v>0</v>
      </c>
    </row>
    <row r="38" spans="1:8" ht="12.75">
      <c r="A38" s="144"/>
      <c r="B38" s="201"/>
      <c r="C38" s="115"/>
      <c r="D38" s="15"/>
      <c r="E38" s="3"/>
      <c r="F38" s="3"/>
      <c r="G38" s="3"/>
      <c r="H38" s="35">
        <f t="shared" si="2"/>
        <v>0</v>
      </c>
    </row>
    <row r="39" spans="1:8" ht="12.75">
      <c r="A39" s="144"/>
      <c r="B39" s="201"/>
      <c r="C39" s="115"/>
      <c r="D39" s="15"/>
      <c r="E39" s="3"/>
      <c r="F39" s="3"/>
      <c r="G39" s="3"/>
      <c r="H39" s="35">
        <f t="shared" si="2"/>
        <v>0</v>
      </c>
    </row>
    <row r="40" spans="1:8" ht="12.75">
      <c r="A40" s="144"/>
      <c r="B40" s="201"/>
      <c r="C40" s="115"/>
      <c r="D40" s="15"/>
      <c r="E40" s="3"/>
      <c r="F40" s="3"/>
      <c r="G40" s="3"/>
      <c r="H40" s="35">
        <f t="shared" si="2"/>
        <v>0</v>
      </c>
    </row>
    <row r="41" spans="1:8" ht="12.75">
      <c r="A41" s="144"/>
      <c r="B41" s="201"/>
      <c r="C41" s="115"/>
      <c r="D41" s="15"/>
      <c r="E41" s="3"/>
      <c r="F41" s="3"/>
      <c r="G41" s="3"/>
      <c r="H41" s="35">
        <f t="shared" si="2"/>
        <v>0</v>
      </c>
    </row>
    <row r="42" spans="1:8" ht="12.75">
      <c r="A42" s="144"/>
      <c r="B42" s="201"/>
      <c r="C42" s="115"/>
      <c r="D42" s="15"/>
      <c r="E42" s="3"/>
      <c r="F42" s="3"/>
      <c r="G42" s="3"/>
      <c r="H42" s="35">
        <f t="shared" si="2"/>
        <v>0</v>
      </c>
    </row>
    <row r="43" spans="1:8" ht="13.5" thickBot="1">
      <c r="A43" s="144"/>
      <c r="B43" s="201"/>
      <c r="C43" s="115"/>
      <c r="D43" s="15"/>
      <c r="E43" s="3"/>
      <c r="F43" s="3"/>
      <c r="G43" s="3"/>
      <c r="H43" s="35">
        <f t="shared" si="2"/>
        <v>0</v>
      </c>
    </row>
    <row r="44" spans="1:8" ht="14.25" thickBot="1" thickTop="1">
      <c r="A44" s="144"/>
      <c r="B44" s="201"/>
      <c r="C44" s="116"/>
      <c r="D44" s="46" t="s">
        <v>11</v>
      </c>
      <c r="E44" s="85"/>
      <c r="F44" s="85"/>
      <c r="G44" s="85"/>
      <c r="H44" s="36">
        <f>SUM(H34:H43)</f>
        <v>5549.154</v>
      </c>
    </row>
    <row r="45" spans="1:8" ht="13.5" thickTop="1">
      <c r="A45" s="144"/>
      <c r="B45" s="201"/>
      <c r="C45" s="115" t="s">
        <v>2</v>
      </c>
      <c r="D45" s="92" t="s">
        <v>4</v>
      </c>
      <c r="E45" s="69" t="str">
        <f>'[2]Масла и технические жидкости'!$B$5</f>
        <v>Mobil-1 0W40</v>
      </c>
      <c r="F45" s="69">
        <v>4.9</v>
      </c>
      <c r="G45" s="78">
        <f>'[2]Масла и технические жидкости'!$C$5</f>
        <v>711.46</v>
      </c>
      <c r="H45" s="35">
        <f>F45*G45</f>
        <v>3486.1540000000005</v>
      </c>
    </row>
    <row r="46" spans="1:8" ht="12.75">
      <c r="A46" s="144"/>
      <c r="B46" s="201"/>
      <c r="C46" s="115"/>
      <c r="D46" s="70" t="s">
        <v>7</v>
      </c>
      <c r="E46" s="62" t="str">
        <f>'[2]Запчасти'!$B$148</f>
        <v>MD352626</v>
      </c>
      <c r="F46" s="62">
        <v>1</v>
      </c>
      <c r="G46" s="71">
        <f>'[2]Запчасти'!$C$148</f>
        <v>753</v>
      </c>
      <c r="H46" s="35">
        <f aca="true" t="shared" si="3" ref="H46:H54">F46*G46</f>
        <v>753</v>
      </c>
    </row>
    <row r="47" spans="1:8" ht="12.75">
      <c r="A47" s="144"/>
      <c r="B47" s="201"/>
      <c r="C47" s="115"/>
      <c r="D47" s="70" t="s">
        <v>8</v>
      </c>
      <c r="E47" s="62" t="str">
        <f>'[2]Запчасти'!$B$149</f>
        <v>7803A028</v>
      </c>
      <c r="F47" s="62">
        <v>1</v>
      </c>
      <c r="G47" s="71">
        <f>'[2]Запчасти'!$C$149</f>
        <v>1310</v>
      </c>
      <c r="H47" s="35">
        <f t="shared" si="3"/>
        <v>1310</v>
      </c>
    </row>
    <row r="48" spans="1:8" ht="12.75">
      <c r="A48" s="144"/>
      <c r="B48" s="201"/>
      <c r="C48" s="115"/>
      <c r="D48" s="15"/>
      <c r="E48" s="3"/>
      <c r="F48" s="3"/>
      <c r="G48" s="3"/>
      <c r="H48" s="35">
        <f t="shared" si="3"/>
        <v>0</v>
      </c>
    </row>
    <row r="49" spans="1:8" ht="12.75">
      <c r="A49" s="144"/>
      <c r="B49" s="201"/>
      <c r="C49" s="115"/>
      <c r="D49" s="15"/>
      <c r="E49" s="3"/>
      <c r="F49" s="3"/>
      <c r="G49" s="3"/>
      <c r="H49" s="35">
        <f t="shared" si="3"/>
        <v>0</v>
      </c>
    </row>
    <row r="50" spans="1:8" ht="12.75">
      <c r="A50" s="144"/>
      <c r="B50" s="201"/>
      <c r="C50" s="115"/>
      <c r="D50" s="15"/>
      <c r="E50" s="3"/>
      <c r="F50" s="3"/>
      <c r="G50" s="3"/>
      <c r="H50" s="35">
        <f t="shared" si="3"/>
        <v>0</v>
      </c>
    </row>
    <row r="51" spans="1:8" ht="12.75">
      <c r="A51" s="144"/>
      <c r="B51" s="201"/>
      <c r="C51" s="115"/>
      <c r="D51" s="15"/>
      <c r="E51" s="3"/>
      <c r="F51" s="3"/>
      <c r="G51" s="3"/>
      <c r="H51" s="35">
        <f t="shared" si="3"/>
        <v>0</v>
      </c>
    </row>
    <row r="52" spans="1:8" ht="12.75">
      <c r="A52" s="144"/>
      <c r="B52" s="201"/>
      <c r="C52" s="115"/>
      <c r="D52" s="15"/>
      <c r="E52" s="3"/>
      <c r="F52" s="3"/>
      <c r="G52" s="3"/>
      <c r="H52" s="35">
        <f t="shared" si="3"/>
        <v>0</v>
      </c>
    </row>
    <row r="53" spans="1:8" ht="12.75">
      <c r="A53" s="144"/>
      <c r="B53" s="201"/>
      <c r="C53" s="115"/>
      <c r="D53" s="15"/>
      <c r="E53" s="3"/>
      <c r="F53" s="3"/>
      <c r="G53" s="3"/>
      <c r="H53" s="35">
        <f t="shared" si="3"/>
        <v>0</v>
      </c>
    </row>
    <row r="54" spans="1:8" ht="13.5" thickBot="1">
      <c r="A54" s="144"/>
      <c r="B54" s="201"/>
      <c r="C54" s="115"/>
      <c r="D54" s="15"/>
      <c r="E54" s="3"/>
      <c r="F54" s="3"/>
      <c r="G54" s="3"/>
      <c r="H54" s="35">
        <f t="shared" si="3"/>
        <v>0</v>
      </c>
    </row>
    <row r="55" spans="1:8" ht="14.25" thickBot="1" thickTop="1">
      <c r="A55" s="144"/>
      <c r="B55" s="202"/>
      <c r="C55" s="122"/>
      <c r="D55" s="46" t="s">
        <v>11</v>
      </c>
      <c r="E55" s="3"/>
      <c r="F55" s="3"/>
      <c r="G55" s="3"/>
      <c r="H55" s="36">
        <f>SUM(H45:H54)</f>
        <v>5549.154</v>
      </c>
    </row>
    <row r="56" spans="1:8" ht="13.5" thickTop="1">
      <c r="A56" s="144"/>
      <c r="B56" s="133" t="str">
        <f>ТО240000!B58</f>
        <v>3,8 MIVEC</v>
      </c>
      <c r="C56" s="114" t="s">
        <v>1</v>
      </c>
      <c r="D56" s="47"/>
      <c r="E56" s="16"/>
      <c r="F56" s="16"/>
      <c r="G56" s="79"/>
      <c r="H56" s="35">
        <f>F56*G56</f>
        <v>0</v>
      </c>
    </row>
    <row r="57" spans="1:8" ht="12.75">
      <c r="A57" s="144"/>
      <c r="B57" s="133"/>
      <c r="C57" s="115"/>
      <c r="D57" s="15"/>
      <c r="E57" s="3"/>
      <c r="F57" s="3"/>
      <c r="G57" s="73"/>
      <c r="H57" s="35">
        <f aca="true" t="shared" si="4" ref="H57:H65">F57*G57</f>
        <v>0</v>
      </c>
    </row>
    <row r="58" spans="1:8" ht="12.75">
      <c r="A58" s="144"/>
      <c r="B58" s="133"/>
      <c r="C58" s="115"/>
      <c r="D58" s="15"/>
      <c r="E58" s="3"/>
      <c r="F58" s="3"/>
      <c r="G58" s="73"/>
      <c r="H58" s="35">
        <f t="shared" si="4"/>
        <v>0</v>
      </c>
    </row>
    <row r="59" spans="1:8" ht="12.75">
      <c r="A59" s="144"/>
      <c r="B59" s="133"/>
      <c r="C59" s="115"/>
      <c r="D59" s="15"/>
      <c r="E59" s="3"/>
      <c r="F59" s="3"/>
      <c r="G59" s="73"/>
      <c r="H59" s="35">
        <f t="shared" si="4"/>
        <v>0</v>
      </c>
    </row>
    <row r="60" spans="1:8" ht="12.75">
      <c r="A60" s="144"/>
      <c r="B60" s="133"/>
      <c r="C60" s="115"/>
      <c r="D60" s="15"/>
      <c r="E60" s="3"/>
      <c r="F60" s="3"/>
      <c r="G60" s="73"/>
      <c r="H60" s="35">
        <f t="shared" si="4"/>
        <v>0</v>
      </c>
    </row>
    <row r="61" spans="1:8" ht="12.75">
      <c r="A61" s="144"/>
      <c r="B61" s="133"/>
      <c r="C61" s="115"/>
      <c r="D61" s="15"/>
      <c r="E61" s="3"/>
      <c r="F61" s="3"/>
      <c r="G61" s="73"/>
      <c r="H61" s="35">
        <f t="shared" si="4"/>
        <v>0</v>
      </c>
    </row>
    <row r="62" spans="1:8" ht="12.75">
      <c r="A62" s="144"/>
      <c r="B62" s="133"/>
      <c r="C62" s="115"/>
      <c r="D62" s="15"/>
      <c r="E62" s="3"/>
      <c r="F62" s="3"/>
      <c r="G62" s="73"/>
      <c r="H62" s="35">
        <f t="shared" si="4"/>
        <v>0</v>
      </c>
    </row>
    <row r="63" spans="1:8" ht="12.75">
      <c r="A63" s="144"/>
      <c r="B63" s="133"/>
      <c r="C63" s="115"/>
      <c r="D63" s="15"/>
      <c r="E63" s="3"/>
      <c r="F63" s="3"/>
      <c r="G63" s="73"/>
      <c r="H63" s="35">
        <f t="shared" si="4"/>
        <v>0</v>
      </c>
    </row>
    <row r="64" spans="1:8" ht="12.75">
      <c r="A64" s="144"/>
      <c r="B64" s="133"/>
      <c r="C64" s="115"/>
      <c r="D64" s="15"/>
      <c r="E64" s="3"/>
      <c r="F64" s="3"/>
      <c r="G64" s="73"/>
      <c r="H64" s="35">
        <f t="shared" si="4"/>
        <v>0</v>
      </c>
    </row>
    <row r="65" spans="1:8" ht="13.5" thickBot="1">
      <c r="A65" s="144"/>
      <c r="B65" s="133"/>
      <c r="C65" s="115"/>
      <c r="D65" s="15"/>
      <c r="E65" s="3"/>
      <c r="F65" s="3"/>
      <c r="G65" s="73"/>
      <c r="H65" s="35">
        <f t="shared" si="4"/>
        <v>0</v>
      </c>
    </row>
    <row r="66" spans="1:8" ht="14.25" thickBot="1" thickTop="1">
      <c r="A66" s="144"/>
      <c r="B66" s="133"/>
      <c r="C66" s="116"/>
      <c r="D66" s="46" t="s">
        <v>11</v>
      </c>
      <c r="E66" s="191"/>
      <c r="F66" s="191"/>
      <c r="G66" s="192"/>
      <c r="H66" s="36">
        <f>SUM(H56:H65)</f>
        <v>0</v>
      </c>
    </row>
    <row r="67" spans="1:8" ht="13.5" thickTop="1">
      <c r="A67" s="144"/>
      <c r="B67" s="133"/>
      <c r="C67" s="115" t="s">
        <v>2</v>
      </c>
      <c r="D67" s="47" t="s">
        <v>4</v>
      </c>
      <c r="E67" s="16" t="str">
        <f>ТО15000!E67</f>
        <v>Mobil-1 0W40</v>
      </c>
      <c r="F67" s="16">
        <f>ТО15000!F67</f>
        <v>4.9</v>
      </c>
      <c r="G67" s="79">
        <f>ТО15000!G67</f>
        <v>711.46</v>
      </c>
      <c r="H67" s="35">
        <f>F67*G67</f>
        <v>3486.1540000000005</v>
      </c>
    </row>
    <row r="68" spans="1:8" ht="12.75">
      <c r="A68" s="144"/>
      <c r="B68" s="133"/>
      <c r="C68" s="115"/>
      <c r="D68" s="15" t="s">
        <v>7</v>
      </c>
      <c r="E68" s="3" t="str">
        <f>ТО15000!E68</f>
        <v>MD352626</v>
      </c>
      <c r="F68" s="3">
        <f>ТО15000!F68</f>
        <v>1</v>
      </c>
      <c r="G68" s="73">
        <f>ТО15000!G68</f>
        <v>753</v>
      </c>
      <c r="H68" s="35">
        <f aca="true" t="shared" si="5" ref="H68:H76">F68*G68</f>
        <v>753</v>
      </c>
    </row>
    <row r="69" spans="1:8" ht="12.75">
      <c r="A69" s="144"/>
      <c r="B69" s="133"/>
      <c r="C69" s="115"/>
      <c r="D69" s="15" t="s">
        <v>8</v>
      </c>
      <c r="E69" s="3" t="str">
        <f>ТО15000!E69</f>
        <v>7803A028</v>
      </c>
      <c r="F69" s="3">
        <f>ТО15000!F69</f>
        <v>1</v>
      </c>
      <c r="G69" s="73">
        <f>ТО15000!G69</f>
        <v>1310</v>
      </c>
      <c r="H69" s="35">
        <f t="shared" si="5"/>
        <v>1310</v>
      </c>
    </row>
    <row r="70" spans="1:8" ht="12.75">
      <c r="A70" s="144"/>
      <c r="B70" s="133"/>
      <c r="C70" s="115"/>
      <c r="D70" s="15"/>
      <c r="E70" s="3"/>
      <c r="F70" s="3"/>
      <c r="G70" s="73"/>
      <c r="H70" s="35">
        <f t="shared" si="5"/>
        <v>0</v>
      </c>
    </row>
    <row r="71" spans="1:8" ht="12.75">
      <c r="A71" s="144"/>
      <c r="B71" s="133"/>
      <c r="C71" s="115"/>
      <c r="D71" s="15"/>
      <c r="E71" s="3"/>
      <c r="F71" s="3"/>
      <c r="G71" s="73"/>
      <c r="H71" s="35">
        <f t="shared" si="5"/>
        <v>0</v>
      </c>
    </row>
    <row r="72" spans="1:8" ht="12.75">
      <c r="A72" s="144"/>
      <c r="B72" s="133"/>
      <c r="C72" s="115"/>
      <c r="D72" s="15"/>
      <c r="E72" s="3"/>
      <c r="F72" s="3"/>
      <c r="G72" s="73"/>
      <c r="H72" s="35">
        <f t="shared" si="5"/>
        <v>0</v>
      </c>
    </row>
    <row r="73" spans="1:8" ht="12.75">
      <c r="A73" s="144"/>
      <c r="B73" s="133"/>
      <c r="C73" s="115"/>
      <c r="D73" s="15"/>
      <c r="E73" s="3"/>
      <c r="F73" s="3"/>
      <c r="G73" s="73"/>
      <c r="H73" s="35">
        <f t="shared" si="5"/>
        <v>0</v>
      </c>
    </row>
    <row r="74" spans="1:8" ht="12.75">
      <c r="A74" s="135"/>
      <c r="B74" s="133"/>
      <c r="C74" s="115"/>
      <c r="D74" s="15"/>
      <c r="E74" s="3"/>
      <c r="F74" s="3"/>
      <c r="G74" s="73"/>
      <c r="H74" s="35">
        <f t="shared" si="5"/>
        <v>0</v>
      </c>
    </row>
    <row r="75" spans="1:8" ht="12.75">
      <c r="A75" s="135"/>
      <c r="B75" s="133"/>
      <c r="C75" s="115"/>
      <c r="D75" s="15"/>
      <c r="E75" s="3"/>
      <c r="F75" s="3"/>
      <c r="G75" s="73"/>
      <c r="H75" s="35">
        <f t="shared" si="5"/>
        <v>0</v>
      </c>
    </row>
    <row r="76" spans="1:8" ht="13.5" thickBot="1">
      <c r="A76" s="135"/>
      <c r="B76" s="133"/>
      <c r="C76" s="115"/>
      <c r="D76" s="15"/>
      <c r="E76" s="3"/>
      <c r="F76" s="3"/>
      <c r="G76" s="73"/>
      <c r="H76" s="35">
        <f t="shared" si="5"/>
        <v>0</v>
      </c>
    </row>
    <row r="77" spans="1:8" ht="14.25" thickBot="1" thickTop="1">
      <c r="A77" s="136"/>
      <c r="B77" s="134"/>
      <c r="C77" s="122"/>
      <c r="D77" s="44" t="s">
        <v>11</v>
      </c>
      <c r="E77" s="108"/>
      <c r="F77" s="108"/>
      <c r="G77" s="134"/>
      <c r="H77" s="36">
        <f>SUM(H67:H76)</f>
        <v>5549.154</v>
      </c>
    </row>
    <row r="78" spans="1:8" ht="14.25" customHeight="1" thickBot="1" thickTop="1">
      <c r="A78" s="139" t="s">
        <v>76</v>
      </c>
      <c r="B78" s="141" t="s">
        <v>60</v>
      </c>
      <c r="C78" s="8" t="s">
        <v>1</v>
      </c>
      <c r="D78" s="121"/>
      <c r="E78" s="121"/>
      <c r="F78" s="121"/>
      <c r="G78" s="121"/>
      <c r="H78" s="37">
        <f>H22+G3</f>
        <v>13552.7</v>
      </c>
    </row>
    <row r="79" spans="1:8" ht="14.25" thickBot="1" thickTop="1">
      <c r="A79" s="139"/>
      <c r="B79" s="142"/>
      <c r="C79" s="9" t="s">
        <v>2</v>
      </c>
      <c r="D79" s="117"/>
      <c r="E79" s="117"/>
      <c r="F79" s="117"/>
      <c r="G79" s="117"/>
      <c r="H79" s="37">
        <f>H33+G4</f>
        <v>13552.7</v>
      </c>
    </row>
    <row r="80" spans="1:8" ht="14.25" thickBot="1" thickTop="1">
      <c r="A80" s="139"/>
      <c r="B80" s="177">
        <v>3</v>
      </c>
      <c r="C80" s="9" t="s">
        <v>1</v>
      </c>
      <c r="D80" s="83"/>
      <c r="E80" s="83"/>
      <c r="F80" s="83"/>
      <c r="G80" s="83"/>
      <c r="H80" s="37">
        <f>H44+G5</f>
        <v>9547.554</v>
      </c>
    </row>
    <row r="81" spans="1:8" ht="14.25" thickBot="1" thickTop="1">
      <c r="A81" s="139"/>
      <c r="B81" s="178"/>
      <c r="C81" s="9" t="s">
        <v>2</v>
      </c>
      <c r="D81" s="83"/>
      <c r="E81" s="83"/>
      <c r="F81" s="83"/>
      <c r="G81" s="83"/>
      <c r="H81" s="37">
        <f>H55+G6</f>
        <v>9547.554</v>
      </c>
    </row>
    <row r="82" spans="1:8" ht="14.25" thickBot="1" thickTop="1">
      <c r="A82" s="139"/>
      <c r="B82" s="142" t="str">
        <f>ТО15000!B7</f>
        <v>3,8 MIVEC</v>
      </c>
      <c r="C82" s="9" t="s">
        <v>1</v>
      </c>
      <c r="D82" s="117"/>
      <c r="E82" s="117"/>
      <c r="F82" s="117"/>
      <c r="G82" s="117"/>
      <c r="H82" s="37"/>
    </row>
    <row r="83" spans="1:8" ht="14.25" thickBot="1" thickTop="1">
      <c r="A83" s="140"/>
      <c r="B83" s="143"/>
      <c r="C83" s="10" t="s">
        <v>2</v>
      </c>
      <c r="D83" s="118"/>
      <c r="E83" s="118"/>
      <c r="F83" s="118"/>
      <c r="G83" s="118"/>
      <c r="H83" s="37">
        <f>H77+G8</f>
        <v>9547.554</v>
      </c>
    </row>
    <row r="84" spans="1:8" ht="13.5" customHeight="1" thickBot="1" thickTop="1">
      <c r="A84" s="123" t="s">
        <v>77</v>
      </c>
      <c r="B84" s="226" t="s">
        <v>60</v>
      </c>
      <c r="C84" s="11" t="s">
        <v>1</v>
      </c>
      <c r="D84" s="127"/>
      <c r="E84" s="127"/>
      <c r="F84" s="127"/>
      <c r="G84" s="127"/>
      <c r="H84" s="38">
        <f>H78+G9+G10</f>
        <v>18800.600000000002</v>
      </c>
    </row>
    <row r="85" spans="1:8" ht="14.25" thickBot="1" thickTop="1">
      <c r="A85" s="123"/>
      <c r="B85" s="227"/>
      <c r="C85" s="12" t="s">
        <v>2</v>
      </c>
      <c r="D85" s="128"/>
      <c r="E85" s="128"/>
      <c r="F85" s="128"/>
      <c r="G85" s="128"/>
      <c r="H85" s="38">
        <f>H79+G9+G10</f>
        <v>18800.600000000002</v>
      </c>
    </row>
    <row r="86" spans="1:8" ht="14.25" thickBot="1" thickTop="1">
      <c r="A86" s="123"/>
      <c r="B86" s="199">
        <v>3</v>
      </c>
      <c r="C86" s="12" t="s">
        <v>1</v>
      </c>
      <c r="D86" s="128"/>
      <c r="E86" s="128"/>
      <c r="F86" s="128"/>
      <c r="G86" s="172"/>
      <c r="H86" s="38">
        <f>H80+G9+G10</f>
        <v>14795.454</v>
      </c>
    </row>
    <row r="87" spans="1:8" ht="14.25" thickBot="1" thickTop="1">
      <c r="A87" s="123"/>
      <c r="B87" s="200"/>
      <c r="C87" s="12" t="s">
        <v>2</v>
      </c>
      <c r="D87" s="128"/>
      <c r="E87" s="128"/>
      <c r="F87" s="128"/>
      <c r="G87" s="172"/>
      <c r="H87" s="38">
        <f>H81+G9+G10</f>
        <v>14795.454</v>
      </c>
    </row>
    <row r="88" spans="1:8" ht="14.25" thickBot="1" thickTop="1">
      <c r="A88" s="123"/>
      <c r="B88" s="126" t="str">
        <f>ТО15000!B7</f>
        <v>3,8 MIVEC</v>
      </c>
      <c r="C88" s="12" t="s">
        <v>1</v>
      </c>
      <c r="D88" s="128"/>
      <c r="E88" s="128"/>
      <c r="F88" s="128"/>
      <c r="G88" s="128"/>
      <c r="H88" s="38"/>
    </row>
    <row r="89" spans="1:8" ht="14.25" thickBot="1" thickTop="1">
      <c r="A89" s="124"/>
      <c r="B89" s="129"/>
      <c r="C89" s="13" t="s">
        <v>2</v>
      </c>
      <c r="D89" s="130"/>
      <c r="E89" s="130"/>
      <c r="F89" s="130"/>
      <c r="G89" s="130"/>
      <c r="H89" s="38">
        <f>H83+G9+G10</f>
        <v>14795.454</v>
      </c>
    </row>
    <row r="90" ht="13.5" thickTop="1"/>
  </sheetData>
  <sheetProtection/>
  <mergeCells count="55">
    <mergeCell ref="G9:H9"/>
    <mergeCell ref="B5:B6"/>
    <mergeCell ref="G5:H5"/>
    <mergeCell ref="G6:H6"/>
    <mergeCell ref="B34:B55"/>
    <mergeCell ref="C34:C44"/>
    <mergeCell ref="C45:C55"/>
    <mergeCell ref="G10:H10"/>
    <mergeCell ref="E22:G22"/>
    <mergeCell ref="E33:G33"/>
    <mergeCell ref="A1:C1"/>
    <mergeCell ref="D1:H1"/>
    <mergeCell ref="A2:C2"/>
    <mergeCell ref="B10:C10"/>
    <mergeCell ref="A3:A8"/>
    <mergeCell ref="B3:B4"/>
    <mergeCell ref="B7:B8"/>
    <mergeCell ref="G4:H4"/>
    <mergeCell ref="G7:H7"/>
    <mergeCell ref="G8:H8"/>
    <mergeCell ref="G2:H2"/>
    <mergeCell ref="G3:H3"/>
    <mergeCell ref="E2:F2"/>
    <mergeCell ref="E3:F8"/>
    <mergeCell ref="E9:F9"/>
    <mergeCell ref="E10:F10"/>
    <mergeCell ref="A12:A77"/>
    <mergeCell ref="B12:B33"/>
    <mergeCell ref="C12:C22"/>
    <mergeCell ref="A9:A10"/>
    <mergeCell ref="B9:C9"/>
    <mergeCell ref="C23:C33"/>
    <mergeCell ref="B56:B77"/>
    <mergeCell ref="C56:C66"/>
    <mergeCell ref="E66:G66"/>
    <mergeCell ref="C67:C77"/>
    <mergeCell ref="E77:G77"/>
    <mergeCell ref="A84:A89"/>
    <mergeCell ref="B84:B85"/>
    <mergeCell ref="D84:G84"/>
    <mergeCell ref="D85:G85"/>
    <mergeCell ref="B88:B89"/>
    <mergeCell ref="D88:G88"/>
    <mergeCell ref="D89:G89"/>
    <mergeCell ref="B86:B87"/>
    <mergeCell ref="D86:G86"/>
    <mergeCell ref="D87:G87"/>
    <mergeCell ref="A78:A83"/>
    <mergeCell ref="B78:B79"/>
    <mergeCell ref="D78:G78"/>
    <mergeCell ref="D79:G79"/>
    <mergeCell ref="B82:B83"/>
    <mergeCell ref="D82:G82"/>
    <mergeCell ref="D83:G83"/>
    <mergeCell ref="B80:B8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99"/>
  <sheetViews>
    <sheetView zoomScale="75" zoomScaleNormal="75" zoomScalePageLayoutView="0" workbookViewId="0" topLeftCell="A1">
      <selection activeCell="J22" sqref="J22"/>
    </sheetView>
  </sheetViews>
  <sheetFormatPr defaultColWidth="9.00390625" defaultRowHeight="12.75"/>
  <cols>
    <col min="1" max="1" width="20.375" style="1" customWidth="1"/>
    <col min="2" max="2" width="11.125" style="1" bestFit="1" customWidth="1"/>
    <col min="3" max="3" width="17.25390625" style="1" customWidth="1"/>
    <col min="4" max="4" width="21.875" style="48" customWidth="1"/>
    <col min="5" max="5" width="25.875" style="4" customWidth="1"/>
    <col min="6" max="6" width="18.375" style="4" customWidth="1"/>
    <col min="7" max="7" width="14.125" style="39" customWidth="1"/>
    <col min="8" max="8" width="11.75390625" style="39" customWidth="1"/>
    <col min="9" max="9" width="21.25390625" style="1" customWidth="1"/>
    <col min="10" max="10" width="21.75390625" style="1" customWidth="1"/>
    <col min="11" max="11" width="18.375" style="33" customWidth="1"/>
    <col min="12" max="12" width="3.25390625" style="1" customWidth="1"/>
    <col min="13" max="16384" width="9.125" style="1" customWidth="1"/>
  </cols>
  <sheetData>
    <row r="1" spans="1:11" ht="17.25" thickBot="1" thickTop="1">
      <c r="A1" s="187" t="str">
        <f>ТО15000!A1</f>
        <v>Pajero IV (BK)</v>
      </c>
      <c r="B1" s="188"/>
      <c r="C1" s="188"/>
      <c r="D1" s="152" t="s">
        <v>43</v>
      </c>
      <c r="E1" s="152"/>
      <c r="F1" s="152"/>
      <c r="G1" s="153"/>
      <c r="H1" s="154"/>
      <c r="J1" s="33"/>
      <c r="K1" s="1"/>
    </row>
    <row r="2" spans="1:11" ht="16.5" thickTop="1">
      <c r="A2" s="155"/>
      <c r="B2" s="112"/>
      <c r="C2" s="112"/>
      <c r="D2" s="41" t="s">
        <v>15</v>
      </c>
      <c r="E2" s="164" t="s">
        <v>74</v>
      </c>
      <c r="F2" s="165"/>
      <c r="G2" s="170" t="s">
        <v>72</v>
      </c>
      <c r="H2" s="171"/>
      <c r="J2" s="33"/>
      <c r="K2" s="1"/>
    </row>
    <row r="3" spans="1:21" ht="12.75">
      <c r="A3" s="123" t="s">
        <v>48</v>
      </c>
      <c r="B3" s="158" t="str">
        <f>ТО255000!B3</f>
        <v>3,2 DI-D</v>
      </c>
      <c r="C3" s="6" t="s">
        <v>1</v>
      </c>
      <c r="D3" s="42">
        <v>3.8</v>
      </c>
      <c r="E3" s="193">
        <f>ТО15000!E3</f>
        <v>2499</v>
      </c>
      <c r="F3" s="174"/>
      <c r="G3" s="160">
        <f>D3*E3</f>
        <v>9496.199999999999</v>
      </c>
      <c r="H3" s="161"/>
      <c r="I3" s="2"/>
      <c r="J3" s="68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23"/>
      <c r="B4" s="158"/>
      <c r="C4" s="6" t="s">
        <v>2</v>
      </c>
      <c r="D4" s="42">
        <v>4.1</v>
      </c>
      <c r="E4" s="194"/>
      <c r="F4" s="149"/>
      <c r="G4" s="160">
        <f>D4*E3</f>
        <v>10245.9</v>
      </c>
      <c r="H4" s="161"/>
      <c r="I4" s="2"/>
      <c r="J4" s="68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23"/>
      <c r="B5" s="131">
        <v>3</v>
      </c>
      <c r="C5" s="6" t="s">
        <v>1</v>
      </c>
      <c r="D5" s="42">
        <v>5.1</v>
      </c>
      <c r="E5" s="194"/>
      <c r="F5" s="149"/>
      <c r="G5" s="160">
        <f>D5*E3</f>
        <v>12744.9</v>
      </c>
      <c r="H5" s="172"/>
      <c r="I5" s="2"/>
      <c r="J5" s="68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23"/>
      <c r="B6" s="132"/>
      <c r="C6" s="6" t="s">
        <v>2</v>
      </c>
      <c r="D6" s="42">
        <v>5.1</v>
      </c>
      <c r="E6" s="194"/>
      <c r="F6" s="149"/>
      <c r="G6" s="160">
        <f>D6*E3</f>
        <v>12744.9</v>
      </c>
      <c r="H6" s="172"/>
      <c r="I6" s="2"/>
      <c r="J6" s="68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23"/>
      <c r="B7" s="158" t="str">
        <f>ТО255000!B7</f>
        <v>3,8 MIVEC</v>
      </c>
      <c r="C7" s="6" t="s">
        <v>1</v>
      </c>
      <c r="D7" s="42"/>
      <c r="E7" s="194"/>
      <c r="F7" s="149"/>
      <c r="G7" s="160"/>
      <c r="H7" s="161"/>
      <c r="I7" s="2"/>
      <c r="J7" s="68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24"/>
      <c r="B8" s="159"/>
      <c r="C8" s="7" t="s">
        <v>2</v>
      </c>
      <c r="D8" s="43">
        <v>5.1</v>
      </c>
      <c r="E8" s="195"/>
      <c r="F8" s="109"/>
      <c r="G8" s="162">
        <f>D8*E3</f>
        <v>12744.9</v>
      </c>
      <c r="H8" s="163"/>
      <c r="I8" s="2"/>
      <c r="J8" s="68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66" t="s">
        <v>14</v>
      </c>
      <c r="B9" s="58" t="str">
        <f>B7</f>
        <v>3,8 MIVEC</v>
      </c>
      <c r="C9" s="59" t="str">
        <f>ТО90000!C9</f>
        <v>Замена реком. з/ч</v>
      </c>
      <c r="D9" s="15">
        <f>ТО90000!D9</f>
        <v>1.5</v>
      </c>
      <c r="E9" s="148">
        <f>E10</f>
        <v>2499</v>
      </c>
      <c r="F9" s="149"/>
      <c r="G9" s="150">
        <f>D9*E9</f>
        <v>3748.5</v>
      </c>
      <c r="H9" s="151"/>
      <c r="I9" s="2"/>
      <c r="J9" s="68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67"/>
      <c r="B10" s="169" t="s">
        <v>12</v>
      </c>
      <c r="C10" s="108"/>
      <c r="D10" s="44">
        <f>ТО15000!D10</f>
        <v>0.5</v>
      </c>
      <c r="E10" s="108">
        <f>ТО15000!E10</f>
        <v>2499</v>
      </c>
      <c r="F10" s="109"/>
      <c r="G10" s="110">
        <f>D10*E10</f>
        <v>1249.5</v>
      </c>
      <c r="H10" s="111"/>
      <c r="I10" s="3"/>
      <c r="J10" s="7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52.5" customHeight="1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4" t="str">
        <f>B3</f>
        <v>3,2 DI-D</v>
      </c>
      <c r="C12" s="114" t="s">
        <v>1</v>
      </c>
      <c r="D12" s="70" t="s">
        <v>4</v>
      </c>
      <c r="E12" s="69" t="s">
        <v>67</v>
      </c>
      <c r="F12" s="69">
        <v>9.3</v>
      </c>
      <c r="G12" s="78">
        <f>'[2]Масла и технические жидкости'!$C$4</f>
        <v>522</v>
      </c>
      <c r="H12" s="34">
        <f>F12*G12</f>
        <v>4854.6</v>
      </c>
    </row>
    <row r="13" spans="1:8" ht="12.75">
      <c r="A13" s="135"/>
      <c r="B13" s="135"/>
      <c r="C13" s="115"/>
      <c r="D13" s="70" t="s">
        <v>7</v>
      </c>
      <c r="E13" s="62" t="s">
        <v>63</v>
      </c>
      <c r="F13" s="62">
        <v>1</v>
      </c>
      <c r="G13" s="71">
        <f>'[2]Запчасти'!$C$155</f>
        <v>858</v>
      </c>
      <c r="H13" s="35">
        <f>F13*G13</f>
        <v>858</v>
      </c>
    </row>
    <row r="14" spans="1:8" ht="12.75">
      <c r="A14" s="135"/>
      <c r="B14" s="135"/>
      <c r="C14" s="115"/>
      <c r="D14" s="70" t="s">
        <v>8</v>
      </c>
      <c r="E14" s="62" t="s">
        <v>65</v>
      </c>
      <c r="F14" s="62">
        <v>1</v>
      </c>
      <c r="G14" s="71">
        <f>'[2]Запчасти'!$C$149</f>
        <v>1310</v>
      </c>
      <c r="H14" s="35">
        <f>F14*G14</f>
        <v>1310</v>
      </c>
    </row>
    <row r="15" spans="1:8" ht="12.75">
      <c r="A15" s="135"/>
      <c r="B15" s="135"/>
      <c r="C15" s="115"/>
      <c r="D15" s="5" t="s">
        <v>61</v>
      </c>
      <c r="E15" s="62" t="s">
        <v>66</v>
      </c>
      <c r="F15" s="62">
        <v>1</v>
      </c>
      <c r="G15" s="71">
        <f>'[2]Запчасти'!$C$157</f>
        <v>1782</v>
      </c>
      <c r="H15" s="35">
        <f aca="true" t="shared" si="0" ref="H15:H21">F15*G15</f>
        <v>1782</v>
      </c>
    </row>
    <row r="16" spans="1:8" ht="38.25">
      <c r="A16" s="135"/>
      <c r="B16" s="135"/>
      <c r="C16" s="115"/>
      <c r="D16" s="70" t="s">
        <v>21</v>
      </c>
      <c r="E16" s="62" t="s">
        <v>68</v>
      </c>
      <c r="F16" s="62">
        <v>1</v>
      </c>
      <c r="G16" s="71">
        <f>'[2]Масла и технические жидкости'!$C$6</f>
        <v>275</v>
      </c>
      <c r="H16" s="35">
        <f t="shared" si="0"/>
        <v>275</v>
      </c>
    </row>
    <row r="17" spans="1:8" ht="12.75">
      <c r="A17" s="135"/>
      <c r="B17" s="135"/>
      <c r="C17" s="115"/>
      <c r="D17" s="70" t="s">
        <v>22</v>
      </c>
      <c r="E17" s="62" t="s">
        <v>64</v>
      </c>
      <c r="F17" s="62">
        <v>1</v>
      </c>
      <c r="G17" s="71">
        <f>'[2]Запчасти'!$C$156</f>
        <v>1993</v>
      </c>
      <c r="H17" s="35">
        <f t="shared" si="0"/>
        <v>1993</v>
      </c>
    </row>
    <row r="18" spans="1:8" ht="12.75">
      <c r="A18" s="135"/>
      <c r="B18" s="135"/>
      <c r="C18" s="115"/>
      <c r="D18" s="70" t="s">
        <v>70</v>
      </c>
      <c r="E18" s="62" t="str">
        <f>'[2]Масла и технические жидкости'!$B$8</f>
        <v>Mobilube 1-SHC 75W90</v>
      </c>
      <c r="F18" s="62">
        <v>3.2</v>
      </c>
      <c r="G18" s="71">
        <f>'[2]Масла и технические жидкости'!$C$8</f>
        <v>648.33</v>
      </c>
      <c r="H18" s="35">
        <f t="shared" si="0"/>
        <v>2074.6560000000004</v>
      </c>
    </row>
    <row r="19" spans="1:8" ht="12.75">
      <c r="A19" s="135"/>
      <c r="B19" s="135"/>
      <c r="C19" s="115"/>
      <c r="D19" s="70" t="s">
        <v>24</v>
      </c>
      <c r="E19" s="74" t="str">
        <f>'[2]Масла и технические жидкости'!$B$8</f>
        <v>Mobilube 1-SHC 75W90</v>
      </c>
      <c r="F19" s="62">
        <v>2.8</v>
      </c>
      <c r="G19" s="71">
        <f>'[2]Масла и технические жидкости'!$C$8</f>
        <v>648.33</v>
      </c>
      <c r="H19" s="35">
        <f t="shared" si="0"/>
        <v>1815.324</v>
      </c>
    </row>
    <row r="20" spans="1:8" ht="12.75">
      <c r="A20" s="135"/>
      <c r="B20" s="135"/>
      <c r="C20" s="115"/>
      <c r="D20" s="75" t="s">
        <v>46</v>
      </c>
      <c r="E20" s="62" t="str">
        <f>'[2]Масла и технические жидкости'!$B$8</f>
        <v>Mobilube 1-SHC 75W90</v>
      </c>
      <c r="F20" s="62">
        <v>1.6</v>
      </c>
      <c r="G20" s="71">
        <f>'[2]Масла и технические жидкости'!$C$8</f>
        <v>648.33</v>
      </c>
      <c r="H20" s="35">
        <f t="shared" si="0"/>
        <v>1037.3280000000002</v>
      </c>
    </row>
    <row r="21" spans="1:8" ht="13.5" thickBot="1">
      <c r="A21" s="135"/>
      <c r="B21" s="135"/>
      <c r="C21" s="115"/>
      <c r="D21" s="70" t="s">
        <v>47</v>
      </c>
      <c r="E21" s="62" t="str">
        <f>'[2]Масла и технические жидкости'!$B$8</f>
        <v>Mobilube 1-SHC 75W90</v>
      </c>
      <c r="F21" s="62">
        <v>1.15</v>
      </c>
      <c r="G21" s="71">
        <f>'[2]Масла и технические жидкости'!$C$8</f>
        <v>648.33</v>
      </c>
      <c r="H21" s="35">
        <f t="shared" si="0"/>
        <v>745.5794999999999</v>
      </c>
    </row>
    <row r="22" spans="1:8" ht="14.25" thickBot="1" thickTop="1">
      <c r="A22" s="135"/>
      <c r="B22" s="135"/>
      <c r="C22" s="116"/>
      <c r="D22" s="46" t="s">
        <v>11</v>
      </c>
      <c r="E22" s="112"/>
      <c r="F22" s="112"/>
      <c r="G22" s="113"/>
      <c r="H22" s="36">
        <f>SUM(H12:H20)</f>
        <v>15999.908000000001</v>
      </c>
    </row>
    <row r="23" spans="1:8" ht="13.5" thickTop="1">
      <c r="A23" s="135"/>
      <c r="B23" s="135"/>
      <c r="C23" s="114" t="s">
        <v>2</v>
      </c>
      <c r="D23" s="70" t="s">
        <v>4</v>
      </c>
      <c r="E23" s="69" t="s">
        <v>67</v>
      </c>
      <c r="F23" s="69">
        <v>9.3</v>
      </c>
      <c r="G23" s="78">
        <f>'[2]Масла и технические жидкости'!$C$4</f>
        <v>522</v>
      </c>
      <c r="H23" s="35">
        <f>F23*G23</f>
        <v>4854.6</v>
      </c>
    </row>
    <row r="24" spans="1:8" ht="12.75">
      <c r="A24" s="135"/>
      <c r="B24" s="135"/>
      <c r="C24" s="115"/>
      <c r="D24" s="70" t="s">
        <v>7</v>
      </c>
      <c r="E24" s="62" t="s">
        <v>63</v>
      </c>
      <c r="F24" s="62">
        <v>1</v>
      </c>
      <c r="G24" s="71">
        <f>'[2]Запчасти'!$C$155</f>
        <v>858</v>
      </c>
      <c r="H24" s="35">
        <f aca="true" t="shared" si="1" ref="H24:H32">F24*G24</f>
        <v>858</v>
      </c>
    </row>
    <row r="25" spans="1:8" ht="12.75">
      <c r="A25" s="135"/>
      <c r="B25" s="135"/>
      <c r="C25" s="115"/>
      <c r="D25" s="70" t="s">
        <v>8</v>
      </c>
      <c r="E25" s="62" t="s">
        <v>65</v>
      </c>
      <c r="F25" s="62">
        <v>1</v>
      </c>
      <c r="G25" s="71">
        <f>'[2]Запчасти'!$C$149</f>
        <v>1310</v>
      </c>
      <c r="H25" s="35">
        <f t="shared" si="1"/>
        <v>1310</v>
      </c>
    </row>
    <row r="26" spans="1:8" ht="12.75">
      <c r="A26" s="135"/>
      <c r="B26" s="135"/>
      <c r="C26" s="115"/>
      <c r="D26" s="5" t="s">
        <v>61</v>
      </c>
      <c r="E26" s="62" t="s">
        <v>66</v>
      </c>
      <c r="F26" s="62">
        <v>1</v>
      </c>
      <c r="G26" s="71">
        <f>'[2]Запчасти'!$C$157</f>
        <v>1782</v>
      </c>
      <c r="H26" s="35">
        <f t="shared" si="1"/>
        <v>1782</v>
      </c>
    </row>
    <row r="27" spans="1:8" ht="25.5">
      <c r="A27" s="135"/>
      <c r="B27" s="135"/>
      <c r="C27" s="115"/>
      <c r="D27" s="70" t="s">
        <v>69</v>
      </c>
      <c r="E27" s="62" t="s">
        <v>68</v>
      </c>
      <c r="F27" s="62">
        <v>1</v>
      </c>
      <c r="G27" s="71">
        <f>'[2]Масла и технические жидкости'!$C$6</f>
        <v>275</v>
      </c>
      <c r="H27" s="35">
        <f t="shared" si="1"/>
        <v>275</v>
      </c>
    </row>
    <row r="28" spans="1:8" ht="12.75">
      <c r="A28" s="135"/>
      <c r="B28" s="135"/>
      <c r="C28" s="115"/>
      <c r="D28" s="70" t="s">
        <v>22</v>
      </c>
      <c r="E28" s="62" t="s">
        <v>64</v>
      </c>
      <c r="F28" s="62">
        <v>1</v>
      </c>
      <c r="G28" s="71">
        <f>'[2]Запчасти'!$C$156</f>
        <v>1993</v>
      </c>
      <c r="H28" s="35">
        <f t="shared" si="1"/>
        <v>1993</v>
      </c>
    </row>
    <row r="29" spans="1:8" ht="12.75">
      <c r="A29" s="135"/>
      <c r="B29" s="135"/>
      <c r="C29" s="115"/>
      <c r="D29" s="70" t="s">
        <v>24</v>
      </c>
      <c r="E29" s="74" t="str">
        <f>'[2]Масла и технические жидкости'!$B$8</f>
        <v>Mobilube 1-SHC 75W90</v>
      </c>
      <c r="F29" s="62">
        <v>2.8</v>
      </c>
      <c r="G29" s="71">
        <f>'[2]Масла и технические жидкости'!$C$8</f>
        <v>648.33</v>
      </c>
      <c r="H29" s="35">
        <f t="shared" si="1"/>
        <v>1815.324</v>
      </c>
    </row>
    <row r="30" spans="1:8" ht="12.75">
      <c r="A30" s="135"/>
      <c r="B30" s="135"/>
      <c r="C30" s="115"/>
      <c r="D30" s="75" t="s">
        <v>46</v>
      </c>
      <c r="E30" s="62" t="str">
        <f>'[2]Масла и технические жидкости'!$B$8</f>
        <v>Mobilube 1-SHC 75W90</v>
      </c>
      <c r="F30" s="62">
        <v>1.6</v>
      </c>
      <c r="G30" s="71">
        <f>'[2]Масла и технические жидкости'!$C$8</f>
        <v>648.33</v>
      </c>
      <c r="H30" s="35">
        <f t="shared" si="1"/>
        <v>1037.3280000000002</v>
      </c>
    </row>
    <row r="31" spans="1:8" ht="12.75">
      <c r="A31" s="135"/>
      <c r="B31" s="135"/>
      <c r="C31" s="115"/>
      <c r="D31" s="70" t="s">
        <v>47</v>
      </c>
      <c r="E31" s="62" t="str">
        <f>'[2]Масла и технические жидкости'!$B$8</f>
        <v>Mobilube 1-SHC 75W90</v>
      </c>
      <c r="F31" s="62">
        <v>1.15</v>
      </c>
      <c r="G31" s="71">
        <f>'[2]Масла и технические жидкости'!$C$8</f>
        <v>648.33</v>
      </c>
      <c r="H31" s="35">
        <f t="shared" si="1"/>
        <v>745.5794999999999</v>
      </c>
    </row>
    <row r="32" spans="1:8" ht="13.5" thickBot="1">
      <c r="A32" s="135"/>
      <c r="B32" s="135"/>
      <c r="C32" s="115"/>
      <c r="D32" s="5" t="s">
        <v>25</v>
      </c>
      <c r="E32" s="62" t="str">
        <f>'[2]Масла и технические жидкости'!$B$11</f>
        <v>BP ATF SP-III</v>
      </c>
      <c r="F32" s="62">
        <v>9.7</v>
      </c>
      <c r="G32" s="71">
        <f>'[2]Масла и технические жидкости'!$C$11</f>
        <v>419.3</v>
      </c>
      <c r="H32" s="35">
        <f t="shared" si="1"/>
        <v>4067.21</v>
      </c>
    </row>
    <row r="33" spans="1:8" ht="14.25" thickBot="1" thickTop="1">
      <c r="A33" s="135"/>
      <c r="B33" s="136"/>
      <c r="C33" s="116"/>
      <c r="D33" s="46" t="s">
        <v>11</v>
      </c>
      <c r="E33" s="112"/>
      <c r="F33" s="112"/>
      <c r="G33" s="113"/>
      <c r="H33" s="36">
        <f>SUM(H23:H30)</f>
        <v>13925.252</v>
      </c>
    </row>
    <row r="34" spans="1:12" ht="13.5" thickTop="1">
      <c r="A34" s="135"/>
      <c r="B34" s="189">
        <v>3</v>
      </c>
      <c r="C34" s="114" t="s">
        <v>1</v>
      </c>
      <c r="D34" s="15" t="s">
        <v>4</v>
      </c>
      <c r="E34" s="16" t="str">
        <f>ТО15000!E34</f>
        <v>Mobil-1 0W40</v>
      </c>
      <c r="F34" s="16">
        <f>ТО15000!F34</f>
        <v>4.9</v>
      </c>
      <c r="G34" s="79">
        <f>ТО15000!G34</f>
        <v>711.46</v>
      </c>
      <c r="H34" s="35">
        <f>F34*G34</f>
        <v>3486.1540000000005</v>
      </c>
      <c r="I34" s="59"/>
      <c r="J34" s="59"/>
      <c r="K34" s="67"/>
      <c r="L34" s="60"/>
    </row>
    <row r="35" spans="1:12" ht="12.75">
      <c r="A35" s="135"/>
      <c r="B35" s="145"/>
      <c r="C35" s="115"/>
      <c r="D35" s="15" t="s">
        <v>7</v>
      </c>
      <c r="E35" s="62" t="str">
        <f>ТО15000!E35</f>
        <v>MD352626</v>
      </c>
      <c r="F35" s="62">
        <f>ТО15000!F35</f>
        <v>1</v>
      </c>
      <c r="G35" s="71">
        <f>ТО15000!G35</f>
        <v>753</v>
      </c>
      <c r="H35" s="35">
        <f aca="true" t="shared" si="2" ref="H35:H44">F35*G35</f>
        <v>753</v>
      </c>
      <c r="I35" s="2"/>
      <c r="J35" s="64" t="s">
        <v>50</v>
      </c>
      <c r="K35" s="68"/>
      <c r="L35" s="61"/>
    </row>
    <row r="36" spans="1:12" ht="12.75">
      <c r="A36" s="135"/>
      <c r="B36" s="145"/>
      <c r="C36" s="115"/>
      <c r="D36" s="15" t="s">
        <v>8</v>
      </c>
      <c r="E36" s="3" t="str">
        <f>ТО15000!E36</f>
        <v>7803A028</v>
      </c>
      <c r="F36" s="3">
        <f>ТО15000!F36</f>
        <v>1</v>
      </c>
      <c r="G36" s="73">
        <f>ТО15000!G36</f>
        <v>1310</v>
      </c>
      <c r="H36" s="35">
        <f t="shared" si="2"/>
        <v>1310</v>
      </c>
      <c r="I36" s="65" t="s">
        <v>51</v>
      </c>
      <c r="J36" s="65" t="s">
        <v>52</v>
      </c>
      <c r="K36" s="80" t="s">
        <v>6</v>
      </c>
      <c r="L36" s="61"/>
    </row>
    <row r="37" spans="1:12" ht="12.75">
      <c r="A37" s="135"/>
      <c r="B37" s="145"/>
      <c r="C37" s="115"/>
      <c r="D37" s="17" t="s">
        <v>29</v>
      </c>
      <c r="E37" s="2" t="str">
        <f>'[2]Запчасти'!$B$200</f>
        <v>MD358557</v>
      </c>
      <c r="F37" s="2">
        <v>1</v>
      </c>
      <c r="G37" s="68">
        <f>'[2]Запчасти'!$C$200</f>
        <v>10019</v>
      </c>
      <c r="H37" s="35">
        <f t="shared" si="2"/>
        <v>10019</v>
      </c>
      <c r="I37" s="65" t="s">
        <v>53</v>
      </c>
      <c r="J37" s="65" t="str">
        <f>'[2]Запчасти'!$F$194</f>
        <v>MD362861</v>
      </c>
      <c r="K37" s="80">
        <f>'[2]Запчасти'!$G$194</f>
        <v>4259</v>
      </c>
      <c r="L37" s="61"/>
    </row>
    <row r="38" spans="1:12" ht="38.25">
      <c r="A38" s="135"/>
      <c r="B38" s="145"/>
      <c r="C38" s="115"/>
      <c r="D38" s="15" t="s">
        <v>21</v>
      </c>
      <c r="E38" s="3" t="str">
        <f>E49</f>
        <v>MD358557</v>
      </c>
      <c r="F38" s="3">
        <v>1</v>
      </c>
      <c r="G38" s="73">
        <f>'[2]Масла и технические жидкости'!$C$6</f>
        <v>275</v>
      </c>
      <c r="H38" s="35">
        <f t="shared" si="2"/>
        <v>275</v>
      </c>
      <c r="I38" s="65" t="s">
        <v>54</v>
      </c>
      <c r="J38" s="65" t="str">
        <f>'[2]Запчасти'!$F$195</f>
        <v>MD140071</v>
      </c>
      <c r="K38" s="80">
        <f>'[2]Запчасти'!$G$195</f>
        <v>2873</v>
      </c>
      <c r="L38" s="61"/>
    </row>
    <row r="39" spans="1:12" ht="12.75">
      <c r="A39" s="135"/>
      <c r="B39" s="145"/>
      <c r="C39" s="115"/>
      <c r="D39" s="15" t="s">
        <v>22</v>
      </c>
      <c r="E39" s="3" t="str">
        <f>'[2]Запчасти'!$B$196</f>
        <v>MR571476</v>
      </c>
      <c r="F39" s="3">
        <v>1</v>
      </c>
      <c r="G39" s="73">
        <f>'[2]Запчасти'!$C$196</f>
        <v>2159</v>
      </c>
      <c r="H39" s="35">
        <f t="shared" si="2"/>
        <v>2159</v>
      </c>
      <c r="I39" s="65" t="s">
        <v>55</v>
      </c>
      <c r="J39" s="65" t="str">
        <f>'[2]Запчасти'!$F$196</f>
        <v>MD319022</v>
      </c>
      <c r="K39" s="80">
        <f>'[2]Запчасти'!$G$196</f>
        <v>2427</v>
      </c>
      <c r="L39" s="61"/>
    </row>
    <row r="40" spans="1:12" ht="12.75">
      <c r="A40" s="135"/>
      <c r="B40" s="145"/>
      <c r="C40" s="115"/>
      <c r="D40" s="15" t="s">
        <v>70</v>
      </c>
      <c r="E40" s="2" t="str">
        <f>'[2]Масла и технические жидкости'!$B$8</f>
        <v>Mobilube 1-SHC 75W90</v>
      </c>
      <c r="F40" s="2">
        <v>3.2</v>
      </c>
      <c r="G40" s="68">
        <f>'[2]Масла и технические жидкости'!$C$8</f>
        <v>648.33</v>
      </c>
      <c r="H40" s="35">
        <f t="shared" si="2"/>
        <v>2074.6560000000004</v>
      </c>
      <c r="I40" s="66" t="s">
        <v>11</v>
      </c>
      <c r="J40" s="66"/>
      <c r="K40" s="81">
        <f>SUM(K37:K39)</f>
        <v>9559</v>
      </c>
      <c r="L40" s="61"/>
    </row>
    <row r="41" spans="1:12" ht="12.75">
      <c r="A41" s="135"/>
      <c r="B41" s="145"/>
      <c r="C41" s="115"/>
      <c r="D41" s="15" t="s">
        <v>24</v>
      </c>
      <c r="E41" s="2" t="str">
        <f>'[2]Масла и технические жидкости'!$B$8</f>
        <v>Mobilube 1-SHC 75W90</v>
      </c>
      <c r="F41" s="2">
        <v>2.8</v>
      </c>
      <c r="G41" s="68">
        <f>'[2]Масла и технические жидкости'!$C$8</f>
        <v>648.33</v>
      </c>
      <c r="H41" s="35">
        <f t="shared" si="2"/>
        <v>1815.324</v>
      </c>
      <c r="I41" s="2"/>
      <c r="J41" s="2"/>
      <c r="K41" s="68"/>
      <c r="L41" s="61"/>
    </row>
    <row r="42" spans="1:12" ht="12.75">
      <c r="A42" s="135"/>
      <c r="B42" s="145"/>
      <c r="C42" s="115"/>
      <c r="D42" s="48" t="s">
        <v>46</v>
      </c>
      <c r="E42" s="2" t="str">
        <f>'[2]Масла и технические жидкости'!$B$8</f>
        <v>Mobilube 1-SHC 75W90</v>
      </c>
      <c r="F42" s="2">
        <v>1.6</v>
      </c>
      <c r="G42" s="68">
        <f>'[2]Масла и технические жидкости'!$C$8</f>
        <v>648.33</v>
      </c>
      <c r="H42" s="35">
        <f t="shared" si="2"/>
        <v>1037.3280000000002</v>
      </c>
      <c r="I42" s="2"/>
      <c r="J42" s="2"/>
      <c r="K42" s="68"/>
      <c r="L42" s="61"/>
    </row>
    <row r="43" spans="1:12" ht="12.75">
      <c r="A43" s="135"/>
      <c r="B43" s="145"/>
      <c r="C43" s="115"/>
      <c r="D43" s="15" t="s">
        <v>47</v>
      </c>
      <c r="E43" s="2" t="str">
        <f>'[2]Масла и технические жидкости'!$B$8</f>
        <v>Mobilube 1-SHC 75W90</v>
      </c>
      <c r="F43" s="2">
        <v>1.15</v>
      </c>
      <c r="G43" s="68">
        <f>'[2]Масла и технические жидкости'!$C$8</f>
        <v>648.33</v>
      </c>
      <c r="H43" s="35">
        <f t="shared" si="2"/>
        <v>745.5794999999999</v>
      </c>
      <c r="I43" s="2"/>
      <c r="J43" s="2"/>
      <c r="K43" s="68"/>
      <c r="L43" s="61"/>
    </row>
    <row r="44" spans="1:12" ht="13.5" thickBot="1">
      <c r="A44" s="135"/>
      <c r="B44" s="145"/>
      <c r="C44" s="115"/>
      <c r="D44" s="15"/>
      <c r="E44" s="2"/>
      <c r="F44" s="2"/>
      <c r="G44" s="2"/>
      <c r="H44" s="35">
        <f t="shared" si="2"/>
        <v>0</v>
      </c>
      <c r="I44" s="2"/>
      <c r="J44" s="2"/>
      <c r="K44" s="68"/>
      <c r="L44" s="61"/>
    </row>
    <row r="45" spans="1:12" ht="14.25" thickBot="1" thickTop="1">
      <c r="A45" s="135"/>
      <c r="B45" s="145"/>
      <c r="C45" s="116"/>
      <c r="D45" s="46" t="s">
        <v>11</v>
      </c>
      <c r="E45" s="84"/>
      <c r="F45" s="84"/>
      <c r="G45" s="84"/>
      <c r="H45" s="36">
        <f>SUM(H34:H44)</f>
        <v>23675.041500000003</v>
      </c>
      <c r="I45" s="2"/>
      <c r="J45" s="2"/>
      <c r="K45" s="68"/>
      <c r="L45" s="61"/>
    </row>
    <row r="46" spans="1:12" ht="13.5" thickTop="1">
      <c r="A46" s="135"/>
      <c r="B46" s="145"/>
      <c r="C46" s="114" t="s">
        <v>2</v>
      </c>
      <c r="D46" s="54" t="s">
        <v>4</v>
      </c>
      <c r="E46" s="16" t="str">
        <f>'[2]Масла и технические жидкости'!$B$5</f>
        <v>Mobil-1 0W40</v>
      </c>
      <c r="F46" s="16">
        <v>4.9</v>
      </c>
      <c r="G46" s="79">
        <f>'[2]Масла и технические жидкости'!$C$5</f>
        <v>711.46</v>
      </c>
      <c r="H46" s="35">
        <f>F46*G46</f>
        <v>3486.1540000000005</v>
      </c>
      <c r="I46" s="2"/>
      <c r="J46" s="2"/>
      <c r="K46" s="68"/>
      <c r="L46" s="61"/>
    </row>
    <row r="47" spans="1:12" ht="12.75">
      <c r="A47" s="135"/>
      <c r="B47" s="145"/>
      <c r="C47" s="115"/>
      <c r="D47" s="17" t="s">
        <v>7</v>
      </c>
      <c r="E47" s="62" t="str">
        <f>'[2]Запчасти'!$B$194</f>
        <v>MD352626</v>
      </c>
      <c r="F47" s="62">
        <f>ТО15000!F47</f>
        <v>1</v>
      </c>
      <c r="G47" s="71">
        <f>'[2]Запчасти'!$C$194</f>
        <v>753</v>
      </c>
      <c r="H47" s="35">
        <f aca="true" t="shared" si="3" ref="H47:H56">F47*G47</f>
        <v>753</v>
      </c>
      <c r="I47" s="2"/>
      <c r="J47" s="2"/>
      <c r="K47" s="68"/>
      <c r="L47" s="61"/>
    </row>
    <row r="48" spans="1:12" ht="12.75">
      <c r="A48" s="135"/>
      <c r="B48" s="145"/>
      <c r="C48" s="115"/>
      <c r="D48" s="17" t="s">
        <v>8</v>
      </c>
      <c r="E48" s="3" t="str">
        <f>'[2]Запчасти'!$B$195</f>
        <v>7803A028</v>
      </c>
      <c r="F48" s="3">
        <v>1</v>
      </c>
      <c r="G48" s="73">
        <f>'[2]Запчасти'!$C$195</f>
        <v>1310</v>
      </c>
      <c r="H48" s="35">
        <f t="shared" si="3"/>
        <v>1310</v>
      </c>
      <c r="I48" s="2"/>
      <c r="J48" s="2"/>
      <c r="K48" s="68"/>
      <c r="L48" s="61"/>
    </row>
    <row r="49" spans="1:12" ht="12.75">
      <c r="A49" s="135"/>
      <c r="B49" s="145"/>
      <c r="C49" s="115"/>
      <c r="D49" s="17" t="s">
        <v>29</v>
      </c>
      <c r="E49" s="2" t="str">
        <f>'[2]Запчасти'!$B$200</f>
        <v>MD358557</v>
      </c>
      <c r="F49" s="2">
        <v>1</v>
      </c>
      <c r="G49" s="68">
        <f>'[2]Запчасти'!$C$200</f>
        <v>10019</v>
      </c>
      <c r="H49" s="35">
        <f t="shared" si="3"/>
        <v>10019</v>
      </c>
      <c r="I49" s="2"/>
      <c r="J49" s="2"/>
      <c r="K49" s="68"/>
      <c r="L49" s="61"/>
    </row>
    <row r="50" spans="1:12" ht="25.5">
      <c r="A50" s="135"/>
      <c r="B50" s="145"/>
      <c r="C50" s="115"/>
      <c r="D50" s="17" t="s">
        <v>69</v>
      </c>
      <c r="E50" s="3" t="str">
        <f>'[2]Масла и технические жидкости'!$B$6</f>
        <v>Mobil DOT4</v>
      </c>
      <c r="F50" s="3">
        <v>1</v>
      </c>
      <c r="G50" s="73">
        <f>'[2]Масла и технические жидкости'!$C$6</f>
        <v>275</v>
      </c>
      <c r="H50" s="35">
        <f t="shared" si="3"/>
        <v>275</v>
      </c>
      <c r="I50" s="2"/>
      <c r="J50" s="2"/>
      <c r="K50" s="68"/>
      <c r="L50" s="61"/>
    </row>
    <row r="51" spans="1:12" ht="12.75">
      <c r="A51" s="135"/>
      <c r="B51" s="145"/>
      <c r="C51" s="115"/>
      <c r="D51" s="17" t="s">
        <v>22</v>
      </c>
      <c r="E51" s="3" t="str">
        <f>'[2]Запчасти'!$B$196</f>
        <v>MR571476</v>
      </c>
      <c r="F51" s="3">
        <v>1</v>
      </c>
      <c r="G51" s="73">
        <f>'[2]Запчасти'!$C$196</f>
        <v>2159</v>
      </c>
      <c r="H51" s="35">
        <f t="shared" si="3"/>
        <v>2159</v>
      </c>
      <c r="I51" s="2"/>
      <c r="J51" s="2"/>
      <c r="K51" s="68"/>
      <c r="L51" s="61"/>
    </row>
    <row r="52" spans="1:12" ht="12.75">
      <c r="A52" s="135"/>
      <c r="B52" s="145"/>
      <c r="C52" s="115"/>
      <c r="D52" s="17" t="s">
        <v>25</v>
      </c>
      <c r="E52" s="3" t="str">
        <f>'[2]Масла и технические жидкости'!$B$11</f>
        <v>BP ATF SP-III</v>
      </c>
      <c r="F52" s="3">
        <v>9.7</v>
      </c>
      <c r="G52" s="73">
        <f>'[2]Масла и технические жидкости'!$C$11</f>
        <v>419.3</v>
      </c>
      <c r="H52" s="35">
        <f t="shared" si="3"/>
        <v>4067.21</v>
      </c>
      <c r="I52" s="2"/>
      <c r="J52" s="2"/>
      <c r="K52" s="68"/>
      <c r="L52" s="61"/>
    </row>
    <row r="53" spans="1:12" ht="12.75">
      <c r="A53" s="135"/>
      <c r="B53" s="145"/>
      <c r="C53" s="115"/>
      <c r="D53" s="15" t="s">
        <v>24</v>
      </c>
      <c r="E53" s="3" t="str">
        <f>'[2]Масла и технические жидкости'!$B$8</f>
        <v>Mobilube 1-SHC 75W90</v>
      </c>
      <c r="F53" s="3">
        <v>2.8</v>
      </c>
      <c r="G53" s="73">
        <f>'[2]Масла и технические жидкости'!$C$8</f>
        <v>648.33</v>
      </c>
      <c r="H53" s="35">
        <f t="shared" si="3"/>
        <v>1815.324</v>
      </c>
      <c r="I53" s="2"/>
      <c r="J53" s="2"/>
      <c r="K53" s="68"/>
      <c r="L53" s="61"/>
    </row>
    <row r="54" spans="1:12" ht="12.75">
      <c r="A54" s="135"/>
      <c r="B54" s="145"/>
      <c r="C54" s="115"/>
      <c r="D54" s="15" t="s">
        <v>47</v>
      </c>
      <c r="E54" s="3" t="str">
        <f>'[2]Масла и технические жидкости'!$B$8</f>
        <v>Mobilube 1-SHC 75W90</v>
      </c>
      <c r="F54" s="3">
        <v>1.15</v>
      </c>
      <c r="G54" s="73">
        <f>'[2]Масла и технические жидкости'!$C$8</f>
        <v>648.33</v>
      </c>
      <c r="H54" s="35">
        <f t="shared" si="3"/>
        <v>745.5794999999999</v>
      </c>
      <c r="I54" s="2"/>
      <c r="J54" s="2"/>
      <c r="K54" s="68"/>
      <c r="L54" s="61"/>
    </row>
    <row r="55" spans="1:12" ht="12.75">
      <c r="A55" s="135"/>
      <c r="B55" s="145"/>
      <c r="C55" s="115"/>
      <c r="D55" s="48" t="s">
        <v>46</v>
      </c>
      <c r="E55" s="3" t="str">
        <f>E54</f>
        <v>Mobilube 1-SHC 75W90</v>
      </c>
      <c r="F55" s="3">
        <v>1.6</v>
      </c>
      <c r="G55" s="73">
        <f>'[2]Масла и технические жидкости'!$C$8</f>
        <v>648.33</v>
      </c>
      <c r="H55" s="35">
        <f t="shared" si="3"/>
        <v>1037.3280000000002</v>
      </c>
      <c r="I55" s="2"/>
      <c r="J55" s="2"/>
      <c r="K55" s="68"/>
      <c r="L55" s="61"/>
    </row>
    <row r="56" spans="1:12" ht="13.5" thickBot="1">
      <c r="A56" s="135"/>
      <c r="B56" s="145"/>
      <c r="C56" s="115"/>
      <c r="D56" s="15"/>
      <c r="E56" s="2"/>
      <c r="F56" s="2"/>
      <c r="G56" s="2"/>
      <c r="H56" s="35">
        <f t="shared" si="3"/>
        <v>0</v>
      </c>
      <c r="I56" s="2"/>
      <c r="J56" s="2"/>
      <c r="K56" s="68"/>
      <c r="L56" s="61"/>
    </row>
    <row r="57" spans="1:12" ht="14.25" thickBot="1" thickTop="1">
      <c r="A57" s="135"/>
      <c r="B57" s="190"/>
      <c r="C57" s="122"/>
      <c r="D57" s="46" t="s">
        <v>11</v>
      </c>
      <c r="E57" s="2"/>
      <c r="F57" s="2"/>
      <c r="G57" s="2"/>
      <c r="H57" s="36">
        <f>SUM(H46:H56)</f>
        <v>25667.595500000003</v>
      </c>
      <c r="I57" s="56"/>
      <c r="J57" s="56"/>
      <c r="K57" s="82"/>
      <c r="L57" s="57"/>
    </row>
    <row r="58" spans="1:12" ht="13.5" thickTop="1">
      <c r="A58" s="135"/>
      <c r="B58" s="179" t="str">
        <f>B7</f>
        <v>3,8 MIVEC</v>
      </c>
      <c r="C58" s="114" t="s">
        <v>1</v>
      </c>
      <c r="D58" s="47"/>
      <c r="E58" s="16"/>
      <c r="F58" s="16"/>
      <c r="G58" s="79"/>
      <c r="H58" s="35">
        <f>F58*G58</f>
        <v>0</v>
      </c>
      <c r="I58" s="59"/>
      <c r="J58" s="59"/>
      <c r="K58" s="67"/>
      <c r="L58" s="60"/>
    </row>
    <row r="59" spans="1:12" ht="12.75">
      <c r="A59" s="135"/>
      <c r="B59" s="115"/>
      <c r="C59" s="115"/>
      <c r="D59" s="15"/>
      <c r="E59" s="3"/>
      <c r="F59" s="3"/>
      <c r="G59" s="73"/>
      <c r="H59" s="35">
        <f aca="true" t="shared" si="4" ref="H59:H67">F59*G59</f>
        <v>0</v>
      </c>
      <c r="I59" s="2"/>
      <c r="J59" s="64" t="s">
        <v>50</v>
      </c>
      <c r="K59" s="68"/>
      <c r="L59" s="61"/>
    </row>
    <row r="60" spans="1:12" ht="12.75">
      <c r="A60" s="135"/>
      <c r="B60" s="115"/>
      <c r="C60" s="115"/>
      <c r="D60" s="15"/>
      <c r="E60" s="3"/>
      <c r="F60" s="3"/>
      <c r="G60" s="73"/>
      <c r="H60" s="35">
        <f t="shared" si="4"/>
        <v>0</v>
      </c>
      <c r="I60" s="65" t="s">
        <v>51</v>
      </c>
      <c r="J60" s="65" t="s">
        <v>52</v>
      </c>
      <c r="K60" s="80" t="s">
        <v>6</v>
      </c>
      <c r="L60" s="61"/>
    </row>
    <row r="61" spans="1:12" ht="12.75">
      <c r="A61" s="135"/>
      <c r="B61" s="115"/>
      <c r="C61" s="115"/>
      <c r="D61" s="15"/>
      <c r="E61" s="3"/>
      <c r="F61" s="3"/>
      <c r="G61" s="73"/>
      <c r="H61" s="35">
        <f t="shared" si="4"/>
        <v>0</v>
      </c>
      <c r="I61" s="65" t="s">
        <v>53</v>
      </c>
      <c r="J61" s="65" t="str">
        <f>ТО90000!J59</f>
        <v>MD362861</v>
      </c>
      <c r="K61" s="80">
        <f>ТО90000!K59</f>
        <v>4259</v>
      </c>
      <c r="L61" s="61"/>
    </row>
    <row r="62" spans="1:12" ht="12.75">
      <c r="A62" s="135"/>
      <c r="B62" s="115"/>
      <c r="C62" s="115"/>
      <c r="D62" s="17"/>
      <c r="E62" s="3"/>
      <c r="F62" s="3"/>
      <c r="G62" s="73"/>
      <c r="H62" s="35">
        <f t="shared" si="4"/>
        <v>0</v>
      </c>
      <c r="I62" s="65" t="s">
        <v>54</v>
      </c>
      <c r="J62" s="65" t="str">
        <f>ТО90000!J60</f>
        <v>MD140071</v>
      </c>
      <c r="K62" s="80">
        <f>ТО90000!K60</f>
        <v>2873</v>
      </c>
      <c r="L62" s="61"/>
    </row>
    <row r="63" spans="1:12" ht="12.75">
      <c r="A63" s="135"/>
      <c r="B63" s="115"/>
      <c r="C63" s="115"/>
      <c r="D63" s="17"/>
      <c r="E63" s="3"/>
      <c r="F63" s="3"/>
      <c r="G63" s="73"/>
      <c r="H63" s="35">
        <f t="shared" si="4"/>
        <v>0</v>
      </c>
      <c r="I63" s="65" t="s">
        <v>55</v>
      </c>
      <c r="J63" s="65" t="str">
        <f>ТО90000!J61</f>
        <v>MD319022</v>
      </c>
      <c r="K63" s="80">
        <f>ТО90000!K61</f>
        <v>2427</v>
      </c>
      <c r="L63" s="61"/>
    </row>
    <row r="64" spans="1:12" ht="12.75">
      <c r="A64" s="135"/>
      <c r="B64" s="115"/>
      <c r="C64" s="115"/>
      <c r="D64" s="15"/>
      <c r="E64" s="3"/>
      <c r="F64" s="3"/>
      <c r="G64" s="73"/>
      <c r="H64" s="35">
        <f t="shared" si="4"/>
        <v>0</v>
      </c>
      <c r="I64" s="66" t="s">
        <v>11</v>
      </c>
      <c r="J64" s="66"/>
      <c r="K64" s="81">
        <f>K61+K62+K63</f>
        <v>9559</v>
      </c>
      <c r="L64" s="61"/>
    </row>
    <row r="65" spans="1:12" ht="12.75">
      <c r="A65" s="135"/>
      <c r="B65" s="115"/>
      <c r="C65" s="115"/>
      <c r="D65" s="15"/>
      <c r="E65" s="3"/>
      <c r="F65" s="3"/>
      <c r="G65" s="73"/>
      <c r="H65" s="35">
        <f t="shared" si="4"/>
        <v>0</v>
      </c>
      <c r="I65" s="2"/>
      <c r="J65" s="2"/>
      <c r="K65" s="68"/>
      <c r="L65" s="61"/>
    </row>
    <row r="66" spans="1:12" ht="12.75">
      <c r="A66" s="135"/>
      <c r="B66" s="115"/>
      <c r="C66" s="115"/>
      <c r="D66" s="15"/>
      <c r="E66" s="3"/>
      <c r="F66" s="3"/>
      <c r="G66" s="73"/>
      <c r="H66" s="35">
        <f t="shared" si="4"/>
        <v>0</v>
      </c>
      <c r="I66" s="2"/>
      <c r="J66" s="2"/>
      <c r="K66" s="68"/>
      <c r="L66" s="61"/>
    </row>
    <row r="67" spans="1:12" ht="12.75">
      <c r="A67" s="135"/>
      <c r="B67" s="115"/>
      <c r="C67" s="115"/>
      <c r="E67" s="3"/>
      <c r="F67" s="3"/>
      <c r="G67" s="73"/>
      <c r="H67" s="35">
        <f t="shared" si="4"/>
        <v>0</v>
      </c>
      <c r="I67" s="2"/>
      <c r="J67" s="2"/>
      <c r="K67" s="68"/>
      <c r="L67" s="61"/>
    </row>
    <row r="68" spans="1:12" ht="13.5" thickBot="1">
      <c r="A68" s="135"/>
      <c r="B68" s="115"/>
      <c r="C68" s="115"/>
      <c r="E68" s="3"/>
      <c r="F68" s="3"/>
      <c r="G68" s="73"/>
      <c r="H68" s="35"/>
      <c r="I68" s="2"/>
      <c r="J68" s="2"/>
      <c r="K68" s="68"/>
      <c r="L68" s="61"/>
    </row>
    <row r="69" spans="1:12" ht="14.25" thickBot="1" thickTop="1">
      <c r="A69" s="135"/>
      <c r="B69" s="115"/>
      <c r="C69" s="116"/>
      <c r="D69" s="46" t="s">
        <v>11</v>
      </c>
      <c r="E69" s="112"/>
      <c r="F69" s="112"/>
      <c r="G69" s="113"/>
      <c r="H69" s="36">
        <f>SUM(H58:H66)</f>
        <v>0</v>
      </c>
      <c r="I69" s="2"/>
      <c r="J69" s="2"/>
      <c r="K69" s="68"/>
      <c r="L69" s="61"/>
    </row>
    <row r="70" spans="1:12" ht="13.5" thickTop="1">
      <c r="A70" s="135"/>
      <c r="B70" s="115"/>
      <c r="C70" s="114" t="s">
        <v>2</v>
      </c>
      <c r="D70" s="47" t="s">
        <v>4</v>
      </c>
      <c r="E70" s="16" t="str">
        <f>ТО15000!E67</f>
        <v>Mobil-1 0W40</v>
      </c>
      <c r="F70" s="16">
        <f>ТО15000!F67</f>
        <v>4.9</v>
      </c>
      <c r="G70" s="79">
        <f>ТО15000!G67</f>
        <v>711.46</v>
      </c>
      <c r="H70" s="35">
        <f>F70*G70</f>
        <v>3486.1540000000005</v>
      </c>
      <c r="I70" s="2"/>
      <c r="J70" s="2"/>
      <c r="K70" s="68"/>
      <c r="L70" s="61"/>
    </row>
    <row r="71" spans="1:12" ht="12.75">
      <c r="A71" s="135"/>
      <c r="B71" s="115"/>
      <c r="C71" s="115"/>
      <c r="D71" s="15" t="s">
        <v>7</v>
      </c>
      <c r="E71" s="3" t="str">
        <f>ТО15000!E68</f>
        <v>MD352626</v>
      </c>
      <c r="F71" s="3">
        <f>ТО15000!F68</f>
        <v>1</v>
      </c>
      <c r="G71" s="73">
        <f>ТО15000!G68</f>
        <v>753</v>
      </c>
      <c r="H71" s="35">
        <f aca="true" t="shared" si="5" ref="H71:H80">F71*G71</f>
        <v>753</v>
      </c>
      <c r="I71" s="2"/>
      <c r="J71" s="2"/>
      <c r="K71" s="68"/>
      <c r="L71" s="61"/>
    </row>
    <row r="72" spans="1:12" ht="12.75">
      <c r="A72" s="135"/>
      <c r="B72" s="115"/>
      <c r="C72" s="115"/>
      <c r="D72" s="15" t="s">
        <v>8</v>
      </c>
      <c r="E72" s="3" t="str">
        <f>ТО15000!E69</f>
        <v>7803A028</v>
      </c>
      <c r="F72" s="3">
        <f>ТО15000!F69</f>
        <v>1</v>
      </c>
      <c r="G72" s="73">
        <f>ТО15000!G69</f>
        <v>1310</v>
      </c>
      <c r="H72" s="35">
        <f t="shared" si="5"/>
        <v>1310</v>
      </c>
      <c r="I72" s="2"/>
      <c r="J72" s="2"/>
      <c r="K72" s="68"/>
      <c r="L72" s="61"/>
    </row>
    <row r="73" spans="1:12" ht="12.75">
      <c r="A73" s="135"/>
      <c r="B73" s="115"/>
      <c r="C73" s="115"/>
      <c r="D73" s="15" t="s">
        <v>29</v>
      </c>
      <c r="E73" s="3" t="str">
        <f>ТО90000!E70</f>
        <v>MD358549</v>
      </c>
      <c r="F73" s="3">
        <f>ТО90000!F70</f>
        <v>1</v>
      </c>
      <c r="G73" s="73">
        <f>ТО90000!G70</f>
        <v>6725</v>
      </c>
      <c r="H73" s="35">
        <f t="shared" si="5"/>
        <v>6725</v>
      </c>
      <c r="I73" s="2"/>
      <c r="J73" s="2"/>
      <c r="K73" s="68"/>
      <c r="L73" s="61"/>
    </row>
    <row r="74" spans="1:12" ht="38.25">
      <c r="A74" s="135"/>
      <c r="B74" s="115"/>
      <c r="C74" s="115"/>
      <c r="D74" s="17" t="s">
        <v>21</v>
      </c>
      <c r="E74" s="3" t="str">
        <f>ТО30000!E65</f>
        <v>Mobil DOT4</v>
      </c>
      <c r="F74" s="3">
        <f>ТО30000!F65</f>
        <v>1</v>
      </c>
      <c r="G74" s="73">
        <f>ТО30000!G65</f>
        <v>275</v>
      </c>
      <c r="H74" s="35">
        <f t="shared" si="5"/>
        <v>275</v>
      </c>
      <c r="I74" s="2"/>
      <c r="J74" s="2"/>
      <c r="K74" s="68"/>
      <c r="L74" s="61"/>
    </row>
    <row r="75" spans="1:12" ht="12.75">
      <c r="A75" s="135"/>
      <c r="B75" s="115"/>
      <c r="C75" s="115"/>
      <c r="D75" s="17" t="s">
        <v>22</v>
      </c>
      <c r="E75" s="3" t="str">
        <f>ТО30000!E66</f>
        <v>MR571476</v>
      </c>
      <c r="F75" s="3">
        <f>ТО30000!F66</f>
        <v>1</v>
      </c>
      <c r="G75" s="73">
        <f>ТО30000!G66</f>
        <v>2159</v>
      </c>
      <c r="H75" s="35">
        <f t="shared" si="5"/>
        <v>2159</v>
      </c>
      <c r="I75" s="2"/>
      <c r="J75" s="2"/>
      <c r="K75" s="68"/>
      <c r="L75" s="61"/>
    </row>
    <row r="76" spans="1:12" ht="12.75">
      <c r="A76" s="135"/>
      <c r="B76" s="115"/>
      <c r="C76" s="115"/>
      <c r="D76" s="15" t="s">
        <v>25</v>
      </c>
      <c r="E76" s="3" t="str">
        <f>ТО90000!E73</f>
        <v>BP ATF SP-III</v>
      </c>
      <c r="F76" s="3">
        <f>ТО90000!F73</f>
        <v>9.7</v>
      </c>
      <c r="G76" s="73">
        <f>ТО90000!G73</f>
        <v>419.3</v>
      </c>
      <c r="H76" s="35">
        <f t="shared" si="5"/>
        <v>4067.21</v>
      </c>
      <c r="I76" s="2"/>
      <c r="J76" s="2"/>
      <c r="K76" s="68"/>
      <c r="L76" s="61"/>
    </row>
    <row r="77" spans="1:12" ht="12.75">
      <c r="A77" s="135"/>
      <c r="B77" s="115"/>
      <c r="C77" s="115"/>
      <c r="D77" s="15" t="s">
        <v>24</v>
      </c>
      <c r="E77" s="3" t="str">
        <f>ТО45000!E63</f>
        <v>Mobilube 1-SHC 75W90</v>
      </c>
      <c r="F77" s="3">
        <f>ТО45000!F63</f>
        <v>2.8</v>
      </c>
      <c r="G77" s="73">
        <f>ТО45000!G63</f>
        <v>648.33</v>
      </c>
      <c r="H77" s="35">
        <f t="shared" si="5"/>
        <v>1815.324</v>
      </c>
      <c r="I77" s="2"/>
      <c r="J77" s="2"/>
      <c r="K77" s="68"/>
      <c r="L77" s="61"/>
    </row>
    <row r="78" spans="1:12" ht="12.75">
      <c r="A78" s="135"/>
      <c r="B78" s="115"/>
      <c r="C78" s="115"/>
      <c r="D78" s="15" t="s">
        <v>47</v>
      </c>
      <c r="E78" s="3" t="str">
        <f>ТО90000!E75</f>
        <v>Mobilube 1-SHC 75W90</v>
      </c>
      <c r="F78" s="3">
        <f>ТО90000!F75</f>
        <v>1.15</v>
      </c>
      <c r="G78" s="73">
        <f>ТО90000!G75</f>
        <v>648.33</v>
      </c>
      <c r="H78" s="35">
        <f t="shared" si="5"/>
        <v>745.5794999999999</v>
      </c>
      <c r="I78" s="2"/>
      <c r="J78" s="2"/>
      <c r="K78" s="68"/>
      <c r="L78" s="61"/>
    </row>
    <row r="79" spans="1:12" ht="12.75">
      <c r="A79" s="135"/>
      <c r="B79" s="115"/>
      <c r="C79" s="115"/>
      <c r="D79" s="48" t="s">
        <v>46</v>
      </c>
      <c r="E79" s="3" t="str">
        <f>ТО45000!E64</f>
        <v>Mobilube 1-SHC 75W90</v>
      </c>
      <c r="F79" s="3">
        <f>ТО45000!F64</f>
        <v>1.6</v>
      </c>
      <c r="G79" s="73">
        <f>ТО45000!G64</f>
        <v>648.33</v>
      </c>
      <c r="H79" s="35">
        <f t="shared" si="5"/>
        <v>1037.3280000000002</v>
      </c>
      <c r="I79" s="2"/>
      <c r="J79" s="2"/>
      <c r="K79" s="68"/>
      <c r="L79" s="61"/>
    </row>
    <row r="80" spans="1:12" ht="13.5" thickBot="1">
      <c r="A80" s="135"/>
      <c r="B80" s="115"/>
      <c r="C80" s="115"/>
      <c r="E80" s="3"/>
      <c r="F80" s="3"/>
      <c r="G80" s="73"/>
      <c r="H80" s="35">
        <f t="shared" si="5"/>
        <v>0</v>
      </c>
      <c r="I80" s="2"/>
      <c r="J80" s="2"/>
      <c r="K80" s="68"/>
      <c r="L80" s="61"/>
    </row>
    <row r="81" spans="1:12" ht="14.25" thickBot="1" thickTop="1">
      <c r="A81" s="136"/>
      <c r="B81" s="122"/>
      <c r="C81" s="122"/>
      <c r="D81" s="44" t="s">
        <v>11</v>
      </c>
      <c r="E81" s="119"/>
      <c r="F81" s="119"/>
      <c r="G81" s="120"/>
      <c r="H81" s="36">
        <f>SUM(H70:H80)</f>
        <v>22373.595500000003</v>
      </c>
      <c r="I81" s="56"/>
      <c r="J81" s="56"/>
      <c r="K81" s="82"/>
      <c r="L81" s="57"/>
    </row>
    <row r="82" spans="1:8" ht="14.25" thickBot="1" thickTop="1">
      <c r="A82" s="139" t="s">
        <v>17</v>
      </c>
      <c r="B82" s="141" t="str">
        <f>B12</f>
        <v>3,2 DI-D</v>
      </c>
      <c r="C82" s="8" t="s">
        <v>1</v>
      </c>
      <c r="D82" s="121"/>
      <c r="E82" s="121"/>
      <c r="F82" s="121"/>
      <c r="G82" s="121"/>
      <c r="H82" s="37">
        <f>H22+G3</f>
        <v>25496.108</v>
      </c>
    </row>
    <row r="83" spans="1:8" ht="14.25" thickBot="1" thickTop="1">
      <c r="A83" s="139"/>
      <c r="B83" s="142"/>
      <c r="C83" s="9" t="s">
        <v>2</v>
      </c>
      <c r="D83" s="117"/>
      <c r="E83" s="117"/>
      <c r="F83" s="117"/>
      <c r="G83" s="117"/>
      <c r="H83" s="37">
        <f>H33+G4</f>
        <v>24171.152000000002</v>
      </c>
    </row>
    <row r="84" spans="1:8" ht="14.25" thickBot="1" thickTop="1">
      <c r="A84" s="139"/>
      <c r="B84" s="177">
        <v>3</v>
      </c>
      <c r="C84" s="9" t="s">
        <v>1</v>
      </c>
      <c r="D84" s="83"/>
      <c r="E84" s="83"/>
      <c r="F84" s="83"/>
      <c r="G84" s="83"/>
      <c r="H84" s="37">
        <f>H45+G5</f>
        <v>36419.9415</v>
      </c>
    </row>
    <row r="85" spans="1:8" ht="14.25" thickBot="1" thickTop="1">
      <c r="A85" s="139"/>
      <c r="B85" s="178"/>
      <c r="C85" s="9" t="s">
        <v>2</v>
      </c>
      <c r="D85" s="83"/>
      <c r="E85" s="83"/>
      <c r="F85" s="83"/>
      <c r="G85" s="83"/>
      <c r="H85" s="37">
        <f>H57+G6</f>
        <v>38412.495500000005</v>
      </c>
    </row>
    <row r="86" spans="1:8" ht="14.25" thickBot="1" thickTop="1">
      <c r="A86" s="139"/>
      <c r="B86" s="142" t="str">
        <f>B58</f>
        <v>3,8 MIVEC</v>
      </c>
      <c r="C86" s="9" t="s">
        <v>1</v>
      </c>
      <c r="D86" s="117"/>
      <c r="E86" s="117"/>
      <c r="F86" s="117"/>
      <c r="G86" s="117"/>
      <c r="H86" s="37"/>
    </row>
    <row r="87" spans="1:8" ht="14.25" thickBot="1" thickTop="1">
      <c r="A87" s="140"/>
      <c r="B87" s="143"/>
      <c r="C87" s="10" t="s">
        <v>2</v>
      </c>
      <c r="D87" s="118"/>
      <c r="E87" s="118"/>
      <c r="F87" s="118"/>
      <c r="G87" s="118"/>
      <c r="H87" s="37">
        <f>H81+G8</f>
        <v>35118.495500000005</v>
      </c>
    </row>
    <row r="88" spans="1:8" ht="16.5" customHeight="1" thickBot="1" thickTop="1">
      <c r="A88" s="123" t="s">
        <v>56</v>
      </c>
      <c r="B88" s="125" t="str">
        <f>B82</f>
        <v>3,2 DI-D</v>
      </c>
      <c r="C88" s="11" t="s">
        <v>1</v>
      </c>
      <c r="D88" s="127"/>
      <c r="E88" s="127"/>
      <c r="F88" s="127"/>
      <c r="G88" s="127"/>
      <c r="H88" s="38">
        <f>H82+G10</f>
        <v>26745.608</v>
      </c>
    </row>
    <row r="89" spans="1:8" ht="17.25" customHeight="1" thickBot="1" thickTop="1">
      <c r="A89" s="123"/>
      <c r="B89" s="126"/>
      <c r="C89" s="12" t="s">
        <v>2</v>
      </c>
      <c r="D89" s="128"/>
      <c r="E89" s="128"/>
      <c r="F89" s="128"/>
      <c r="G89" s="128"/>
      <c r="H89" s="38">
        <f>H83+G10</f>
        <v>25420.652000000002</v>
      </c>
    </row>
    <row r="90" spans="1:8" ht="17.25" customHeight="1" thickBot="1" thickTop="1">
      <c r="A90" s="123"/>
      <c r="B90" s="228">
        <v>3</v>
      </c>
      <c r="C90" s="12" t="s">
        <v>1</v>
      </c>
      <c r="D90" s="128"/>
      <c r="E90" s="128"/>
      <c r="F90" s="128"/>
      <c r="G90" s="172"/>
      <c r="H90" s="38">
        <f>H84+G10</f>
        <v>37669.4415</v>
      </c>
    </row>
    <row r="91" spans="1:8" ht="17.25" customHeight="1" thickBot="1" thickTop="1">
      <c r="A91" s="123"/>
      <c r="B91" s="229"/>
      <c r="C91" s="12" t="s">
        <v>2</v>
      </c>
      <c r="D91" s="128"/>
      <c r="E91" s="128"/>
      <c r="F91" s="128"/>
      <c r="G91" s="172"/>
      <c r="H91" s="38">
        <f>H85+G10</f>
        <v>39661.995500000005</v>
      </c>
    </row>
    <row r="92" spans="1:8" ht="18" customHeight="1" thickBot="1" thickTop="1">
      <c r="A92" s="123"/>
      <c r="B92" s="126" t="str">
        <f>B86</f>
        <v>3,8 MIVEC</v>
      </c>
      <c r="C92" s="12" t="s">
        <v>1</v>
      </c>
      <c r="D92" s="128"/>
      <c r="E92" s="128"/>
      <c r="F92" s="128"/>
      <c r="G92" s="128"/>
      <c r="H92" s="38"/>
    </row>
    <row r="93" spans="1:8" ht="14.25" thickBot="1" thickTop="1">
      <c r="A93" s="124"/>
      <c r="B93" s="129"/>
      <c r="C93" s="13" t="s">
        <v>2</v>
      </c>
      <c r="D93" s="130"/>
      <c r="E93" s="130"/>
      <c r="F93" s="130"/>
      <c r="G93" s="130"/>
      <c r="H93" s="38">
        <f>H87+G10</f>
        <v>36367.995500000005</v>
      </c>
    </row>
    <row r="94" spans="1:8" ht="17.25" customHeight="1" thickBot="1" thickTop="1">
      <c r="A94" s="139" t="s">
        <v>18</v>
      </c>
      <c r="B94" s="141" t="str">
        <f>B88</f>
        <v>3,2 DI-D</v>
      </c>
      <c r="C94" s="8" t="s">
        <v>1</v>
      </c>
      <c r="D94" s="121"/>
      <c r="E94" s="121"/>
      <c r="F94" s="121"/>
      <c r="G94" s="196"/>
      <c r="H94" s="37">
        <f>H88</f>
        <v>26745.608</v>
      </c>
    </row>
    <row r="95" spans="1:8" ht="17.25" customHeight="1" thickBot="1" thickTop="1">
      <c r="A95" s="139"/>
      <c r="B95" s="142"/>
      <c r="C95" s="9" t="s">
        <v>2</v>
      </c>
      <c r="D95" s="197"/>
      <c r="E95" s="197"/>
      <c r="F95" s="197"/>
      <c r="G95" s="198"/>
      <c r="H95" s="37">
        <f>H89</f>
        <v>25420.652000000002</v>
      </c>
    </row>
    <row r="96" spans="1:8" ht="17.25" customHeight="1" thickBot="1" thickTop="1">
      <c r="A96" s="139"/>
      <c r="B96" s="177"/>
      <c r="C96" s="9" t="s">
        <v>1</v>
      </c>
      <c r="D96" s="87"/>
      <c r="E96" s="87"/>
      <c r="F96" s="87"/>
      <c r="G96" s="87"/>
      <c r="H96" s="37">
        <f>H90+K40+G9</f>
        <v>50976.9415</v>
      </c>
    </row>
    <row r="97" spans="1:8" ht="17.25" customHeight="1" thickBot="1" thickTop="1">
      <c r="A97" s="139"/>
      <c r="B97" s="178"/>
      <c r="C97" s="9" t="s">
        <v>2</v>
      </c>
      <c r="D97" s="87"/>
      <c r="E97" s="87"/>
      <c r="F97" s="87"/>
      <c r="G97" s="87"/>
      <c r="H97" s="37">
        <f>H91+K40+G9</f>
        <v>52969.495500000005</v>
      </c>
    </row>
    <row r="98" spans="1:8" ht="18" customHeight="1" thickBot="1" thickTop="1">
      <c r="A98" s="139"/>
      <c r="B98" s="142" t="str">
        <f>B92</f>
        <v>3,8 MIVEC</v>
      </c>
      <c r="C98" s="9" t="s">
        <v>1</v>
      </c>
      <c r="D98" s="117"/>
      <c r="E98" s="117"/>
      <c r="F98" s="117"/>
      <c r="G98" s="117"/>
      <c r="H98" s="37"/>
    </row>
    <row r="99" spans="1:8" ht="17.25" customHeight="1" thickBot="1" thickTop="1">
      <c r="A99" s="140"/>
      <c r="B99" s="143"/>
      <c r="C99" s="10" t="s">
        <v>2</v>
      </c>
      <c r="D99" s="118"/>
      <c r="E99" s="118"/>
      <c r="F99" s="118"/>
      <c r="G99" s="118"/>
      <c r="H99" s="37">
        <f>H93+K64+G9</f>
        <v>49675.495500000005</v>
      </c>
    </row>
    <row r="100" ht="13.5" thickTop="1"/>
  </sheetData>
  <sheetProtection/>
  <mergeCells count="62">
    <mergeCell ref="A9:A10"/>
    <mergeCell ref="B10:C10"/>
    <mergeCell ref="G7:H7"/>
    <mergeCell ref="G8:H8"/>
    <mergeCell ref="A1:C1"/>
    <mergeCell ref="D1:H1"/>
    <mergeCell ref="A2:C2"/>
    <mergeCell ref="A3:A8"/>
    <mergeCell ref="B3:B4"/>
    <mergeCell ref="B7:B8"/>
    <mergeCell ref="G2:H2"/>
    <mergeCell ref="G6:H6"/>
    <mergeCell ref="G3:H3"/>
    <mergeCell ref="G4:H4"/>
    <mergeCell ref="G9:H9"/>
    <mergeCell ref="G10:H10"/>
    <mergeCell ref="B5:B6"/>
    <mergeCell ref="G5:H5"/>
    <mergeCell ref="A12:A81"/>
    <mergeCell ref="B12:B33"/>
    <mergeCell ref="C12:C22"/>
    <mergeCell ref="C23:C33"/>
    <mergeCell ref="C58:C69"/>
    <mergeCell ref="C70:C81"/>
    <mergeCell ref="B58:B81"/>
    <mergeCell ref="B34:B57"/>
    <mergeCell ref="C34:C45"/>
    <mergeCell ref="C46:C57"/>
    <mergeCell ref="E22:G22"/>
    <mergeCell ref="E33:G33"/>
    <mergeCell ref="A82:A87"/>
    <mergeCell ref="B82:B83"/>
    <mergeCell ref="D82:G82"/>
    <mergeCell ref="D83:G83"/>
    <mergeCell ref="B86:B87"/>
    <mergeCell ref="D86:G86"/>
    <mergeCell ref="D87:G87"/>
    <mergeCell ref="B84:B85"/>
    <mergeCell ref="A94:A99"/>
    <mergeCell ref="B94:B95"/>
    <mergeCell ref="D94:G94"/>
    <mergeCell ref="D95:G95"/>
    <mergeCell ref="B98:B99"/>
    <mergeCell ref="D98:G98"/>
    <mergeCell ref="D99:G99"/>
    <mergeCell ref="B96:B97"/>
    <mergeCell ref="E2:F2"/>
    <mergeCell ref="E3:F8"/>
    <mergeCell ref="E9:F9"/>
    <mergeCell ref="E10:F10"/>
    <mergeCell ref="A88:A93"/>
    <mergeCell ref="B88:B89"/>
    <mergeCell ref="D88:G88"/>
    <mergeCell ref="D89:G89"/>
    <mergeCell ref="B92:B93"/>
    <mergeCell ref="D92:G92"/>
    <mergeCell ref="D93:G93"/>
    <mergeCell ref="B90:B91"/>
    <mergeCell ref="D90:G90"/>
    <mergeCell ref="D91:G91"/>
    <mergeCell ref="E69:G69"/>
    <mergeCell ref="E81:G8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1.125" style="1" customWidth="1"/>
    <col min="4" max="4" width="18.753906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3" customWidth="1"/>
    <col min="9" max="16384" width="9.125" style="1" customWidth="1"/>
  </cols>
  <sheetData>
    <row r="1" spans="1:8" ht="17.25" thickBot="1" thickTop="1">
      <c r="A1" s="156" t="s">
        <v>58</v>
      </c>
      <c r="B1" s="157"/>
      <c r="C1" s="157"/>
      <c r="D1" s="152" t="s">
        <v>0</v>
      </c>
      <c r="E1" s="153"/>
      <c r="F1" s="153"/>
      <c r="G1" s="153"/>
      <c r="H1" s="154"/>
    </row>
    <row r="2" spans="1:8" ht="16.5" thickTop="1">
      <c r="A2" s="155"/>
      <c r="B2" s="112"/>
      <c r="C2" s="112"/>
      <c r="D2" s="41" t="s">
        <v>15</v>
      </c>
      <c r="E2" s="164" t="s">
        <v>74</v>
      </c>
      <c r="F2" s="165"/>
      <c r="G2" s="170" t="s">
        <v>72</v>
      </c>
      <c r="H2" s="171"/>
    </row>
    <row r="3" spans="1:21" ht="12.75">
      <c r="A3" s="123" t="s">
        <v>48</v>
      </c>
      <c r="B3" s="158" t="s">
        <v>60</v>
      </c>
      <c r="C3" s="6" t="s">
        <v>1</v>
      </c>
      <c r="D3" s="42">
        <v>1.9</v>
      </c>
      <c r="E3" s="173">
        <f>'[1]Лист1'!$B$5</f>
        <v>2499</v>
      </c>
      <c r="F3" s="174"/>
      <c r="G3" s="160">
        <f>D3*E3</f>
        <v>4748.099999999999</v>
      </c>
      <c r="H3" s="16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23"/>
      <c r="B4" s="158"/>
      <c r="C4" s="6" t="s">
        <v>2</v>
      </c>
      <c r="D4" s="42">
        <v>1.9</v>
      </c>
      <c r="E4" s="175"/>
      <c r="F4" s="149"/>
      <c r="G4" s="160">
        <f>D4*E3</f>
        <v>4748.099999999999</v>
      </c>
      <c r="H4" s="16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23"/>
      <c r="B5" s="131">
        <v>3</v>
      </c>
      <c r="C5" s="6" t="s">
        <v>1</v>
      </c>
      <c r="D5" s="42">
        <v>1.6</v>
      </c>
      <c r="E5" s="175"/>
      <c r="F5" s="149"/>
      <c r="G5" s="160">
        <f>D5*E3</f>
        <v>3998.4</v>
      </c>
      <c r="H5" s="16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23"/>
      <c r="B6" s="132"/>
      <c r="C6" s="6" t="s">
        <v>2</v>
      </c>
      <c r="D6" s="42">
        <v>1.6</v>
      </c>
      <c r="E6" s="175"/>
      <c r="F6" s="149"/>
      <c r="G6" s="160">
        <f>D6*E3</f>
        <v>3998.4</v>
      </c>
      <c r="H6" s="1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23"/>
      <c r="B7" s="158" t="s">
        <v>57</v>
      </c>
      <c r="C7" s="6" t="s">
        <v>1</v>
      </c>
      <c r="D7" s="42"/>
      <c r="E7" s="175"/>
      <c r="F7" s="149"/>
      <c r="G7" s="160"/>
      <c r="H7" s="16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24"/>
      <c r="B8" s="159"/>
      <c r="C8" s="7" t="s">
        <v>2</v>
      </c>
      <c r="D8" s="43">
        <v>1.6</v>
      </c>
      <c r="E8" s="176"/>
      <c r="F8" s="109"/>
      <c r="G8" s="162">
        <f>D8*E3</f>
        <v>3998.4</v>
      </c>
      <c r="H8" s="16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66" t="s">
        <v>14</v>
      </c>
      <c r="B9" s="168" t="s">
        <v>13</v>
      </c>
      <c r="C9" s="153"/>
      <c r="D9" s="15">
        <v>1.6</v>
      </c>
      <c r="E9" s="148">
        <f>'[1]Лист1'!$B$5</f>
        <v>2499</v>
      </c>
      <c r="F9" s="149"/>
      <c r="G9" s="150">
        <f>D9*E9</f>
        <v>3998.4</v>
      </c>
      <c r="H9" s="15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67"/>
      <c r="B10" s="169" t="s">
        <v>12</v>
      </c>
      <c r="C10" s="108"/>
      <c r="D10" s="44">
        <v>0.5</v>
      </c>
      <c r="E10" s="108">
        <f>'[1]Лист1'!$B$5</f>
        <v>2499</v>
      </c>
      <c r="F10" s="109"/>
      <c r="G10" s="110">
        <f>D10*E10</f>
        <v>1249.5</v>
      </c>
      <c r="H10" s="1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5" t="str">
        <f>B3</f>
        <v>3,2 DI-D</v>
      </c>
      <c r="C12" s="114" t="s">
        <v>1</v>
      </c>
      <c r="D12" s="15" t="s">
        <v>4</v>
      </c>
      <c r="E12" s="16" t="s">
        <v>67</v>
      </c>
      <c r="F12" s="16">
        <v>9.3</v>
      </c>
      <c r="G12" s="77">
        <f>'[2]Масла и технические жидкости'!$C$4</f>
        <v>522</v>
      </c>
      <c r="H12" s="28">
        <f>F12*G12</f>
        <v>4854.6</v>
      </c>
    </row>
    <row r="13" spans="1:8" ht="12.75">
      <c r="A13" s="144"/>
      <c r="B13" s="135"/>
      <c r="C13" s="115"/>
      <c r="D13" s="15" t="s">
        <v>7</v>
      </c>
      <c r="E13" s="3" t="s">
        <v>63</v>
      </c>
      <c r="F13" s="3">
        <v>1</v>
      </c>
      <c r="G13" s="72">
        <f>'[2]Запчасти'!$C$155</f>
        <v>858</v>
      </c>
      <c r="H13" s="29">
        <f>F13*G13</f>
        <v>858</v>
      </c>
    </row>
    <row r="14" spans="1:8" ht="12.75">
      <c r="A14" s="144"/>
      <c r="B14" s="135"/>
      <c r="C14" s="115"/>
      <c r="D14" s="15" t="s">
        <v>8</v>
      </c>
      <c r="E14" s="3" t="s">
        <v>65</v>
      </c>
      <c r="F14" s="3">
        <v>1</v>
      </c>
      <c r="G14" s="72">
        <f>'[2]Запчасти'!$C$149</f>
        <v>1310</v>
      </c>
      <c r="H14" s="29">
        <f>F14*G14</f>
        <v>1310</v>
      </c>
    </row>
    <row r="15" spans="1:8" ht="12.75">
      <c r="A15" s="144"/>
      <c r="B15" s="135"/>
      <c r="C15" s="115"/>
      <c r="D15" s="17" t="s">
        <v>61</v>
      </c>
      <c r="E15" s="3" t="s">
        <v>66</v>
      </c>
      <c r="F15" s="3">
        <v>1</v>
      </c>
      <c r="G15" s="72">
        <f>'[2]Запчасти'!$C$157</f>
        <v>1782</v>
      </c>
      <c r="H15" s="29">
        <f aca="true" t="shared" si="0" ref="H15:H21">F15*G15</f>
        <v>1782</v>
      </c>
    </row>
    <row r="16" spans="1:8" ht="15" customHeight="1">
      <c r="A16" s="144"/>
      <c r="B16" s="135"/>
      <c r="C16" s="115"/>
      <c r="D16" s="15"/>
      <c r="E16" s="3"/>
      <c r="F16" s="3"/>
      <c r="G16" s="73"/>
      <c r="H16" s="29">
        <f t="shared" si="0"/>
        <v>0</v>
      </c>
    </row>
    <row r="17" spans="1:8" ht="12.75">
      <c r="A17" s="144"/>
      <c r="B17" s="135"/>
      <c r="C17" s="115"/>
      <c r="D17" s="15"/>
      <c r="E17" s="3"/>
      <c r="F17" s="3"/>
      <c r="G17" s="73"/>
      <c r="H17" s="29">
        <f t="shared" si="0"/>
        <v>0</v>
      </c>
    </row>
    <row r="18" spans="1:8" ht="12.75">
      <c r="A18" s="144"/>
      <c r="B18" s="135"/>
      <c r="C18" s="115"/>
      <c r="D18" s="15"/>
      <c r="E18" s="3"/>
      <c r="F18" s="3"/>
      <c r="G18" s="73"/>
      <c r="H18" s="29">
        <f t="shared" si="0"/>
        <v>0</v>
      </c>
    </row>
    <row r="19" spans="1:8" ht="12.75">
      <c r="A19" s="144"/>
      <c r="B19" s="135"/>
      <c r="C19" s="115"/>
      <c r="D19" s="15"/>
      <c r="E19" s="3"/>
      <c r="F19" s="3"/>
      <c r="G19" s="73"/>
      <c r="H19" s="29">
        <f t="shared" si="0"/>
        <v>0</v>
      </c>
    </row>
    <row r="20" spans="1:8" ht="12.75">
      <c r="A20" s="144"/>
      <c r="B20" s="135"/>
      <c r="C20" s="115"/>
      <c r="D20" s="15"/>
      <c r="E20" s="3"/>
      <c r="F20" s="3"/>
      <c r="G20" s="73"/>
      <c r="H20" s="29">
        <f t="shared" si="0"/>
        <v>0</v>
      </c>
    </row>
    <row r="21" spans="1:8" ht="13.5" thickBot="1">
      <c r="A21" s="144"/>
      <c r="B21" s="135"/>
      <c r="C21" s="115"/>
      <c r="D21" s="15"/>
      <c r="E21" s="3"/>
      <c r="F21" s="3"/>
      <c r="G21" s="73"/>
      <c r="H21" s="29">
        <f t="shared" si="0"/>
        <v>0</v>
      </c>
    </row>
    <row r="22" spans="1:8" ht="14.25" thickBot="1" thickTop="1">
      <c r="A22" s="144"/>
      <c r="B22" s="135"/>
      <c r="C22" s="116"/>
      <c r="D22" s="46" t="s">
        <v>11</v>
      </c>
      <c r="E22" s="112"/>
      <c r="F22" s="112"/>
      <c r="G22" s="113"/>
      <c r="H22" s="30">
        <f>SUM(H12:H21)</f>
        <v>8804.6</v>
      </c>
    </row>
    <row r="23" spans="1:8" ht="13.5" thickTop="1">
      <c r="A23" s="144"/>
      <c r="B23" s="135"/>
      <c r="C23" s="114" t="s">
        <v>2</v>
      </c>
      <c r="D23" s="15" t="s">
        <v>4</v>
      </c>
      <c r="E23" s="16" t="s">
        <v>67</v>
      </c>
      <c r="F23" s="16">
        <v>9.3</v>
      </c>
      <c r="G23" s="78">
        <f>'[2]Масла и технические жидкости'!$C$4</f>
        <v>522</v>
      </c>
      <c r="H23" s="29">
        <f>F23*G23</f>
        <v>4854.6</v>
      </c>
    </row>
    <row r="24" spans="1:8" ht="12.75">
      <c r="A24" s="144"/>
      <c r="B24" s="135"/>
      <c r="C24" s="115"/>
      <c r="D24" s="15" t="s">
        <v>7</v>
      </c>
      <c r="E24" s="3" t="s">
        <v>63</v>
      </c>
      <c r="F24" s="3">
        <v>1</v>
      </c>
      <c r="G24" s="71">
        <f>'[2]Запчасти'!$C$155</f>
        <v>858</v>
      </c>
      <c r="H24" s="29">
        <f aca="true" t="shared" si="1" ref="H24:H32">F24*G24</f>
        <v>858</v>
      </c>
    </row>
    <row r="25" spans="1:8" ht="12.75">
      <c r="A25" s="144"/>
      <c r="B25" s="135"/>
      <c r="C25" s="115"/>
      <c r="D25" s="15" t="s">
        <v>8</v>
      </c>
      <c r="E25" s="3" t="s">
        <v>65</v>
      </c>
      <c r="F25" s="3">
        <v>1</v>
      </c>
      <c r="G25" s="71">
        <f>'[2]Запчасти'!$C$149</f>
        <v>1310</v>
      </c>
      <c r="H25" s="29">
        <f t="shared" si="1"/>
        <v>1310</v>
      </c>
    </row>
    <row r="26" spans="1:8" ht="12.75">
      <c r="A26" s="144"/>
      <c r="B26" s="135"/>
      <c r="C26" s="115"/>
      <c r="D26" s="17" t="s">
        <v>62</v>
      </c>
      <c r="E26" s="3" t="s">
        <v>66</v>
      </c>
      <c r="F26" s="3">
        <v>1</v>
      </c>
      <c r="G26" s="71">
        <f>'[2]Запчасти'!$C$157</f>
        <v>1782</v>
      </c>
      <c r="H26" s="29">
        <f t="shared" si="1"/>
        <v>1782</v>
      </c>
    </row>
    <row r="27" spans="1:8" ht="12.75">
      <c r="A27" s="144"/>
      <c r="B27" s="135"/>
      <c r="C27" s="115"/>
      <c r="D27" s="15"/>
      <c r="E27" s="3"/>
      <c r="F27" s="3"/>
      <c r="G27" s="73"/>
      <c r="H27" s="29">
        <f t="shared" si="1"/>
        <v>0</v>
      </c>
    </row>
    <row r="28" spans="1:8" ht="12.75">
      <c r="A28" s="144"/>
      <c r="B28" s="135"/>
      <c r="C28" s="115"/>
      <c r="D28" s="15"/>
      <c r="E28" s="3"/>
      <c r="F28" s="3"/>
      <c r="G28" s="73"/>
      <c r="H28" s="29">
        <f t="shared" si="1"/>
        <v>0</v>
      </c>
    </row>
    <row r="29" spans="1:8" ht="12.75">
      <c r="A29" s="144"/>
      <c r="B29" s="135"/>
      <c r="C29" s="115"/>
      <c r="D29" s="15"/>
      <c r="E29" s="3"/>
      <c r="F29" s="3"/>
      <c r="G29" s="73"/>
      <c r="H29" s="29">
        <f t="shared" si="1"/>
        <v>0</v>
      </c>
    </row>
    <row r="30" spans="1:8" ht="12.75">
      <c r="A30" s="144"/>
      <c r="B30" s="135"/>
      <c r="C30" s="115"/>
      <c r="D30" s="15"/>
      <c r="E30" s="3"/>
      <c r="F30" s="3"/>
      <c r="G30" s="73"/>
      <c r="H30" s="29">
        <f t="shared" si="1"/>
        <v>0</v>
      </c>
    </row>
    <row r="31" spans="1:8" ht="12.75">
      <c r="A31" s="144"/>
      <c r="B31" s="135"/>
      <c r="C31" s="115"/>
      <c r="D31" s="15"/>
      <c r="E31" s="3"/>
      <c r="F31" s="3"/>
      <c r="G31" s="73"/>
      <c r="H31" s="29">
        <f t="shared" si="1"/>
        <v>0</v>
      </c>
    </row>
    <row r="32" spans="1:8" ht="13.5" thickBot="1">
      <c r="A32" s="144"/>
      <c r="B32" s="135"/>
      <c r="C32" s="115"/>
      <c r="D32" s="15"/>
      <c r="E32" s="3"/>
      <c r="F32" s="3"/>
      <c r="G32" s="73"/>
      <c r="H32" s="29">
        <f t="shared" si="1"/>
        <v>0</v>
      </c>
    </row>
    <row r="33" spans="1:8" ht="14.25" thickBot="1" thickTop="1">
      <c r="A33" s="144"/>
      <c r="B33" s="136"/>
      <c r="C33" s="116"/>
      <c r="D33" s="46" t="s">
        <v>11</v>
      </c>
      <c r="E33" s="112"/>
      <c r="F33" s="112"/>
      <c r="G33" s="113"/>
      <c r="H33" s="30">
        <f>SUM(H23:H32)</f>
        <v>8804.6</v>
      </c>
    </row>
    <row r="34" spans="1:8" ht="13.5" thickTop="1">
      <c r="A34" s="144"/>
      <c r="B34" s="145">
        <v>3</v>
      </c>
      <c r="C34" s="114" t="s">
        <v>1</v>
      </c>
      <c r="D34" s="15" t="s">
        <v>4</v>
      </c>
      <c r="E34" s="16" t="s">
        <v>73</v>
      </c>
      <c r="F34" s="2">
        <v>4.9</v>
      </c>
      <c r="G34" s="2">
        <f>'[2]Масла и технические жидкости'!$C$5</f>
        <v>711.46</v>
      </c>
      <c r="H34" s="29">
        <f>F34*G34</f>
        <v>3486.1540000000005</v>
      </c>
    </row>
    <row r="35" spans="1:8" ht="12.75">
      <c r="A35" s="144"/>
      <c r="B35" s="146"/>
      <c r="C35" s="115"/>
      <c r="D35" s="15" t="s">
        <v>7</v>
      </c>
      <c r="E35" s="2" t="str">
        <f>'[2]Запчасти'!$B$148</f>
        <v>MD352626</v>
      </c>
      <c r="F35" s="2">
        <v>1</v>
      </c>
      <c r="G35" s="68">
        <f>'[2]Запчасти'!$C$148</f>
        <v>753</v>
      </c>
      <c r="H35" s="29">
        <f aca="true" t="shared" si="2" ref="H35:H43">F35*G35</f>
        <v>753</v>
      </c>
    </row>
    <row r="36" spans="1:8" ht="12.75">
      <c r="A36" s="144"/>
      <c r="B36" s="146"/>
      <c r="C36" s="115"/>
      <c r="D36" s="15" t="s">
        <v>8</v>
      </c>
      <c r="E36" s="2" t="str">
        <f>'[2]Запчасти'!$B$149</f>
        <v>7803A028</v>
      </c>
      <c r="F36" s="2">
        <v>1</v>
      </c>
      <c r="G36" s="68">
        <f>'[2]Запчасти'!$C$149</f>
        <v>1310</v>
      </c>
      <c r="H36" s="29">
        <f t="shared" si="2"/>
        <v>1310</v>
      </c>
    </row>
    <row r="37" spans="1:8" ht="12.75">
      <c r="A37" s="144"/>
      <c r="B37" s="146"/>
      <c r="C37" s="115"/>
      <c r="D37" s="17"/>
      <c r="E37" s="2"/>
      <c r="F37" s="2"/>
      <c r="G37" s="2"/>
      <c r="H37" s="29">
        <f t="shared" si="2"/>
        <v>0</v>
      </c>
    </row>
    <row r="38" spans="1:8" ht="12.75">
      <c r="A38" s="144"/>
      <c r="B38" s="146"/>
      <c r="C38" s="115"/>
      <c r="D38" s="15"/>
      <c r="E38" s="2"/>
      <c r="F38" s="2"/>
      <c r="G38" s="2"/>
      <c r="H38" s="29">
        <f t="shared" si="2"/>
        <v>0</v>
      </c>
    </row>
    <row r="39" spans="1:8" ht="12.75">
      <c r="A39" s="144"/>
      <c r="B39" s="146"/>
      <c r="C39" s="115"/>
      <c r="D39" s="15"/>
      <c r="E39" s="2"/>
      <c r="F39" s="2"/>
      <c r="G39" s="2"/>
      <c r="H39" s="29">
        <f t="shared" si="2"/>
        <v>0</v>
      </c>
    </row>
    <row r="40" spans="1:8" ht="12.75">
      <c r="A40" s="144"/>
      <c r="B40" s="146"/>
      <c r="C40" s="115"/>
      <c r="D40" s="15"/>
      <c r="E40" s="2"/>
      <c r="F40" s="2"/>
      <c r="G40" s="2"/>
      <c r="H40" s="29">
        <f t="shared" si="2"/>
        <v>0</v>
      </c>
    </row>
    <row r="41" spans="1:8" ht="12.75">
      <c r="A41" s="144"/>
      <c r="B41" s="146"/>
      <c r="C41" s="115"/>
      <c r="D41" s="15"/>
      <c r="E41" s="2"/>
      <c r="F41" s="2"/>
      <c r="G41" s="2"/>
      <c r="H41" s="29">
        <f t="shared" si="2"/>
        <v>0</v>
      </c>
    </row>
    <row r="42" spans="1:8" ht="12.75">
      <c r="A42" s="144"/>
      <c r="B42" s="146"/>
      <c r="C42" s="115"/>
      <c r="D42" s="15"/>
      <c r="E42" s="2"/>
      <c r="F42" s="2"/>
      <c r="G42" s="2"/>
      <c r="H42" s="29">
        <f t="shared" si="2"/>
        <v>0</v>
      </c>
    </row>
    <row r="43" spans="1:8" ht="13.5" thickBot="1">
      <c r="A43" s="144"/>
      <c r="B43" s="146"/>
      <c r="C43" s="115"/>
      <c r="D43" s="15"/>
      <c r="E43" s="2"/>
      <c r="F43" s="2"/>
      <c r="G43" s="2"/>
      <c r="H43" s="29">
        <f t="shared" si="2"/>
        <v>0</v>
      </c>
    </row>
    <row r="44" spans="1:8" ht="14.25" thickBot="1" thickTop="1">
      <c r="A44" s="144"/>
      <c r="B44" s="146"/>
      <c r="C44" s="116"/>
      <c r="D44" s="46" t="s">
        <v>11</v>
      </c>
      <c r="E44" s="84"/>
      <c r="F44" s="84"/>
      <c r="G44" s="84"/>
      <c r="H44" s="30">
        <f>SUM(H34:H43)</f>
        <v>5549.154</v>
      </c>
    </row>
    <row r="45" spans="1:8" ht="13.5" thickTop="1">
      <c r="A45" s="144"/>
      <c r="B45" s="146"/>
      <c r="C45" s="114" t="s">
        <v>2</v>
      </c>
      <c r="D45" s="15" t="s">
        <v>4</v>
      </c>
      <c r="E45" s="16" t="s">
        <v>73</v>
      </c>
      <c r="F45" s="2">
        <v>4.9</v>
      </c>
      <c r="G45" s="2">
        <f>'[2]Масла и технические жидкости'!$C$5</f>
        <v>711.46</v>
      </c>
      <c r="H45" s="29">
        <f>F45*G45</f>
        <v>3486.1540000000005</v>
      </c>
    </row>
    <row r="46" spans="1:8" ht="12.75">
      <c r="A46" s="144"/>
      <c r="B46" s="146"/>
      <c r="C46" s="115"/>
      <c r="D46" s="15" t="s">
        <v>7</v>
      </c>
      <c r="E46" s="2" t="str">
        <f>E35</f>
        <v>MD352626</v>
      </c>
      <c r="F46" s="2">
        <v>1</v>
      </c>
      <c r="G46" s="68">
        <f>G35</f>
        <v>753</v>
      </c>
      <c r="H46" s="29">
        <f aca="true" t="shared" si="3" ref="H46:H54">F46*G46</f>
        <v>753</v>
      </c>
    </row>
    <row r="47" spans="1:8" ht="12.75">
      <c r="A47" s="144"/>
      <c r="B47" s="146"/>
      <c r="C47" s="115"/>
      <c r="D47" s="15" t="s">
        <v>8</v>
      </c>
      <c r="E47" s="2" t="str">
        <f>E36</f>
        <v>7803A028</v>
      </c>
      <c r="F47" s="2">
        <v>1</v>
      </c>
      <c r="G47" s="68">
        <f>G36</f>
        <v>1310</v>
      </c>
      <c r="H47" s="29">
        <f t="shared" si="3"/>
        <v>1310</v>
      </c>
    </row>
    <row r="48" spans="1:8" ht="12.75">
      <c r="A48" s="144"/>
      <c r="B48" s="146"/>
      <c r="C48" s="115"/>
      <c r="D48" s="17"/>
      <c r="E48" s="2"/>
      <c r="F48" s="2"/>
      <c r="G48" s="2"/>
      <c r="H48" s="29">
        <f t="shared" si="3"/>
        <v>0</v>
      </c>
    </row>
    <row r="49" spans="1:8" ht="12.75">
      <c r="A49" s="144"/>
      <c r="B49" s="146"/>
      <c r="C49" s="115"/>
      <c r="D49" s="15"/>
      <c r="E49" s="2"/>
      <c r="F49" s="2"/>
      <c r="G49" s="2"/>
      <c r="H49" s="29">
        <f t="shared" si="3"/>
        <v>0</v>
      </c>
    </row>
    <row r="50" spans="1:8" ht="12.75">
      <c r="A50" s="144"/>
      <c r="B50" s="146"/>
      <c r="C50" s="115"/>
      <c r="D50" s="15"/>
      <c r="E50" s="2"/>
      <c r="F50" s="2"/>
      <c r="G50" s="2"/>
      <c r="H50" s="29">
        <f t="shared" si="3"/>
        <v>0</v>
      </c>
    </row>
    <row r="51" spans="1:8" ht="12.75">
      <c r="A51" s="144"/>
      <c r="B51" s="146"/>
      <c r="C51" s="115"/>
      <c r="D51" s="15"/>
      <c r="E51" s="2"/>
      <c r="F51" s="2"/>
      <c r="G51" s="2"/>
      <c r="H51" s="29">
        <f t="shared" si="3"/>
        <v>0</v>
      </c>
    </row>
    <row r="52" spans="1:8" ht="12.75">
      <c r="A52" s="144"/>
      <c r="B52" s="146"/>
      <c r="C52" s="115"/>
      <c r="D52" s="15"/>
      <c r="E52" s="2"/>
      <c r="F52" s="2"/>
      <c r="G52" s="2"/>
      <c r="H52" s="29">
        <f t="shared" si="3"/>
        <v>0</v>
      </c>
    </row>
    <row r="53" spans="1:8" ht="12.75">
      <c r="A53" s="144"/>
      <c r="B53" s="146"/>
      <c r="C53" s="115"/>
      <c r="D53" s="15"/>
      <c r="E53" s="2"/>
      <c r="F53" s="2"/>
      <c r="G53" s="2"/>
      <c r="H53" s="29">
        <f t="shared" si="3"/>
        <v>0</v>
      </c>
    </row>
    <row r="54" spans="1:8" ht="13.5" thickBot="1">
      <c r="A54" s="144"/>
      <c r="B54" s="146"/>
      <c r="C54" s="115"/>
      <c r="D54" s="15"/>
      <c r="E54" s="2"/>
      <c r="F54" s="2"/>
      <c r="G54" s="2"/>
      <c r="H54" s="29">
        <f t="shared" si="3"/>
        <v>0</v>
      </c>
    </row>
    <row r="55" spans="1:8" ht="14.25" thickBot="1" thickTop="1">
      <c r="A55" s="144"/>
      <c r="B55" s="147"/>
      <c r="C55" s="116"/>
      <c r="D55" s="46" t="s">
        <v>11</v>
      </c>
      <c r="E55" s="2"/>
      <c r="F55" s="2"/>
      <c r="G55" s="2"/>
      <c r="H55" s="30">
        <f>SUM(H45:H54)</f>
        <v>5549.154</v>
      </c>
    </row>
    <row r="56" spans="1:8" ht="13.5" thickTop="1">
      <c r="A56" s="144"/>
      <c r="B56" s="133" t="str">
        <f>B7</f>
        <v>3,8 MIVEC</v>
      </c>
      <c r="C56" s="114" t="s">
        <v>1</v>
      </c>
      <c r="D56" s="47"/>
      <c r="E56" s="16"/>
      <c r="F56" s="16"/>
      <c r="G56" s="78"/>
      <c r="H56" s="29">
        <f>F56*G56</f>
        <v>0</v>
      </c>
    </row>
    <row r="57" spans="1:8" ht="12.75">
      <c r="A57" s="144"/>
      <c r="B57" s="133"/>
      <c r="C57" s="115"/>
      <c r="D57" s="15"/>
      <c r="E57" s="3"/>
      <c r="F57" s="3"/>
      <c r="G57" s="71"/>
      <c r="H57" s="29">
        <f aca="true" t="shared" si="4" ref="H57:H65">F57*G57</f>
        <v>0</v>
      </c>
    </row>
    <row r="58" spans="1:8" ht="12.75">
      <c r="A58" s="144"/>
      <c r="B58" s="133"/>
      <c r="C58" s="115"/>
      <c r="D58" s="15"/>
      <c r="E58" s="3"/>
      <c r="F58" s="3"/>
      <c r="G58" s="73"/>
      <c r="H58" s="29">
        <f t="shared" si="4"/>
        <v>0</v>
      </c>
    </row>
    <row r="59" spans="1:8" ht="12.75">
      <c r="A59" s="144"/>
      <c r="B59" s="133"/>
      <c r="C59" s="115"/>
      <c r="D59" s="15"/>
      <c r="E59" s="3"/>
      <c r="F59" s="3"/>
      <c r="G59" s="73"/>
      <c r="H59" s="29">
        <f t="shared" si="4"/>
        <v>0</v>
      </c>
    </row>
    <row r="60" spans="1:8" ht="12.75">
      <c r="A60" s="144"/>
      <c r="B60" s="133"/>
      <c r="C60" s="115"/>
      <c r="D60" s="15"/>
      <c r="E60" s="3"/>
      <c r="F60" s="3"/>
      <c r="G60" s="73"/>
      <c r="H60" s="29">
        <f t="shared" si="4"/>
        <v>0</v>
      </c>
    </row>
    <row r="61" spans="1:8" ht="12.75">
      <c r="A61" s="144"/>
      <c r="B61" s="133"/>
      <c r="C61" s="115"/>
      <c r="D61" s="15"/>
      <c r="E61" s="3"/>
      <c r="F61" s="3"/>
      <c r="G61" s="73"/>
      <c r="H61" s="29">
        <f t="shared" si="4"/>
        <v>0</v>
      </c>
    </row>
    <row r="62" spans="1:8" ht="12.75">
      <c r="A62" s="144"/>
      <c r="B62" s="133"/>
      <c r="C62" s="115"/>
      <c r="D62" s="15"/>
      <c r="E62" s="3"/>
      <c r="F62" s="3"/>
      <c r="G62" s="73"/>
      <c r="H62" s="29">
        <f t="shared" si="4"/>
        <v>0</v>
      </c>
    </row>
    <row r="63" spans="1:8" ht="12.75">
      <c r="A63" s="144"/>
      <c r="B63" s="133"/>
      <c r="C63" s="115"/>
      <c r="D63" s="15"/>
      <c r="E63" s="3"/>
      <c r="F63" s="3"/>
      <c r="G63" s="73"/>
      <c r="H63" s="29">
        <f t="shared" si="4"/>
        <v>0</v>
      </c>
    </row>
    <row r="64" spans="1:8" ht="12.75">
      <c r="A64" s="144"/>
      <c r="B64" s="133"/>
      <c r="C64" s="115"/>
      <c r="D64" s="15"/>
      <c r="E64" s="3"/>
      <c r="F64" s="3"/>
      <c r="G64" s="73"/>
      <c r="H64" s="29">
        <f t="shared" si="4"/>
        <v>0</v>
      </c>
    </row>
    <row r="65" spans="1:8" ht="13.5" thickBot="1">
      <c r="A65" s="144"/>
      <c r="B65" s="133"/>
      <c r="C65" s="115"/>
      <c r="D65" s="15"/>
      <c r="E65" s="3"/>
      <c r="F65" s="3"/>
      <c r="G65" s="73"/>
      <c r="H65" s="29">
        <f t="shared" si="4"/>
        <v>0</v>
      </c>
    </row>
    <row r="66" spans="1:8" ht="14.25" thickBot="1" thickTop="1">
      <c r="A66" s="144"/>
      <c r="B66" s="133"/>
      <c r="C66" s="116"/>
      <c r="D66" s="46" t="s">
        <v>11</v>
      </c>
      <c r="E66" s="112"/>
      <c r="F66" s="112"/>
      <c r="G66" s="113"/>
      <c r="H66" s="30">
        <f>SUM(H56:H65)</f>
        <v>0</v>
      </c>
    </row>
    <row r="67" spans="1:8" ht="13.5" thickTop="1">
      <c r="A67" s="144"/>
      <c r="B67" s="133"/>
      <c r="C67" s="115" t="s">
        <v>2</v>
      </c>
      <c r="D67" s="47" t="s">
        <v>4</v>
      </c>
      <c r="E67" s="16" t="str">
        <f>'[2]Масла и технические жидкости'!$B$5</f>
        <v>Mobil-1 0W40</v>
      </c>
      <c r="F67" s="16">
        <v>4.9</v>
      </c>
      <c r="G67" s="77">
        <f>'[2]Масла и технические жидкости'!$C$5</f>
        <v>711.46</v>
      </c>
      <c r="H67" s="29">
        <f>F67*G67</f>
        <v>3486.1540000000005</v>
      </c>
    </row>
    <row r="68" spans="1:8" ht="12.75">
      <c r="A68" s="144"/>
      <c r="B68" s="133"/>
      <c r="C68" s="115"/>
      <c r="D68" s="15" t="s">
        <v>7</v>
      </c>
      <c r="E68" s="3" t="str">
        <f>'[2]Запчасти'!$B$148</f>
        <v>MD352626</v>
      </c>
      <c r="F68" s="3">
        <v>1</v>
      </c>
      <c r="G68" s="72">
        <f>'[2]Запчасти'!$C$148</f>
        <v>753</v>
      </c>
      <c r="H68" s="29">
        <f aca="true" t="shared" si="5" ref="H68:H76">F68*G68</f>
        <v>753</v>
      </c>
    </row>
    <row r="69" spans="1:8" ht="12.75">
      <c r="A69" s="144"/>
      <c r="B69" s="133"/>
      <c r="C69" s="115"/>
      <c r="D69" s="15" t="s">
        <v>8</v>
      </c>
      <c r="E69" s="3" t="str">
        <f>'[2]Запчасти'!$B$149</f>
        <v>7803A028</v>
      </c>
      <c r="F69" s="3">
        <v>1</v>
      </c>
      <c r="G69" s="72">
        <f>'[2]Запчасти'!$C$149</f>
        <v>1310</v>
      </c>
      <c r="H69" s="29">
        <f t="shared" si="5"/>
        <v>1310</v>
      </c>
    </row>
    <row r="70" spans="1:8" ht="12.75">
      <c r="A70" s="144"/>
      <c r="B70" s="133"/>
      <c r="C70" s="115"/>
      <c r="D70" s="15"/>
      <c r="E70" s="3"/>
      <c r="F70" s="3"/>
      <c r="G70" s="73"/>
      <c r="H70" s="29">
        <f t="shared" si="5"/>
        <v>0</v>
      </c>
    </row>
    <row r="71" spans="1:8" ht="12.75">
      <c r="A71" s="144"/>
      <c r="B71" s="133"/>
      <c r="C71" s="115"/>
      <c r="D71" s="15"/>
      <c r="E71" s="3"/>
      <c r="F71" s="3"/>
      <c r="G71" s="73"/>
      <c r="H71" s="29">
        <f t="shared" si="5"/>
        <v>0</v>
      </c>
    </row>
    <row r="72" spans="1:8" ht="12.75">
      <c r="A72" s="144"/>
      <c r="B72" s="133"/>
      <c r="C72" s="115"/>
      <c r="D72" s="15"/>
      <c r="E72" s="3"/>
      <c r="F72" s="3"/>
      <c r="G72" s="73"/>
      <c r="H72" s="29">
        <f t="shared" si="5"/>
        <v>0</v>
      </c>
    </row>
    <row r="73" spans="1:8" ht="12.75">
      <c r="A73" s="144"/>
      <c r="B73" s="133"/>
      <c r="C73" s="115"/>
      <c r="D73" s="15"/>
      <c r="E73" s="3"/>
      <c r="F73" s="3"/>
      <c r="G73" s="73"/>
      <c r="H73" s="29">
        <f t="shared" si="5"/>
        <v>0</v>
      </c>
    </row>
    <row r="74" spans="1:8" ht="12.75">
      <c r="A74" s="135"/>
      <c r="B74" s="133"/>
      <c r="C74" s="115"/>
      <c r="D74" s="15"/>
      <c r="E74" s="3"/>
      <c r="F74" s="3"/>
      <c r="G74" s="73"/>
      <c r="H74" s="29">
        <f t="shared" si="5"/>
        <v>0</v>
      </c>
    </row>
    <row r="75" spans="1:8" ht="12.75">
      <c r="A75" s="135"/>
      <c r="B75" s="133"/>
      <c r="C75" s="115"/>
      <c r="D75" s="15"/>
      <c r="E75" s="3"/>
      <c r="F75" s="3"/>
      <c r="G75" s="73"/>
      <c r="H75" s="29">
        <f t="shared" si="5"/>
        <v>0</v>
      </c>
    </row>
    <row r="76" spans="1:8" ht="13.5" thickBot="1">
      <c r="A76" s="135"/>
      <c r="B76" s="133"/>
      <c r="C76" s="115"/>
      <c r="D76" s="15"/>
      <c r="E76" s="3"/>
      <c r="F76" s="3"/>
      <c r="G76" s="73"/>
      <c r="H76" s="29">
        <f t="shared" si="5"/>
        <v>0</v>
      </c>
    </row>
    <row r="77" spans="1:8" ht="14.25" thickBot="1" thickTop="1">
      <c r="A77" s="136"/>
      <c r="B77" s="134"/>
      <c r="C77" s="122"/>
      <c r="D77" s="44" t="s">
        <v>11</v>
      </c>
      <c r="E77" s="119"/>
      <c r="F77" s="119"/>
      <c r="G77" s="120"/>
      <c r="H77" s="30">
        <f>SUM(H67:H76)</f>
        <v>5549.154</v>
      </c>
    </row>
    <row r="78" spans="1:8" ht="14.25" thickBot="1" thickTop="1">
      <c r="A78" s="139" t="s">
        <v>76</v>
      </c>
      <c r="B78" s="141" t="str">
        <f>B12</f>
        <v>3,2 DI-D</v>
      </c>
      <c r="C78" s="8" t="s">
        <v>1</v>
      </c>
      <c r="D78" s="121"/>
      <c r="E78" s="121"/>
      <c r="F78" s="121"/>
      <c r="G78" s="121"/>
      <c r="H78" s="31">
        <f>H22+G3</f>
        <v>13552.7</v>
      </c>
    </row>
    <row r="79" spans="1:8" ht="14.25" thickBot="1" thickTop="1">
      <c r="A79" s="139"/>
      <c r="B79" s="142"/>
      <c r="C79" s="9" t="s">
        <v>2</v>
      </c>
      <c r="D79" s="117"/>
      <c r="E79" s="117"/>
      <c r="F79" s="117"/>
      <c r="G79" s="117"/>
      <c r="H79" s="31">
        <f>H33+G4</f>
        <v>13552.7</v>
      </c>
    </row>
    <row r="80" spans="1:8" ht="14.25" thickBot="1" thickTop="1">
      <c r="A80" s="139"/>
      <c r="B80" s="137">
        <v>3</v>
      </c>
      <c r="C80" s="9" t="s">
        <v>1</v>
      </c>
      <c r="D80" s="83"/>
      <c r="E80" s="83"/>
      <c r="F80" s="83"/>
      <c r="G80" s="83"/>
      <c r="H80" s="31">
        <f>H44+G5</f>
        <v>9547.554</v>
      </c>
    </row>
    <row r="81" spans="1:8" ht="14.25" thickBot="1" thickTop="1">
      <c r="A81" s="139"/>
      <c r="B81" s="138"/>
      <c r="C81" s="9" t="s">
        <v>2</v>
      </c>
      <c r="D81" s="83"/>
      <c r="E81" s="83"/>
      <c r="F81" s="83"/>
      <c r="G81" s="83"/>
      <c r="H81" s="31">
        <f>H55+G6</f>
        <v>9547.554</v>
      </c>
    </row>
    <row r="82" spans="1:8" ht="14.25" thickBot="1" thickTop="1">
      <c r="A82" s="139"/>
      <c r="B82" s="142" t="str">
        <f>B56</f>
        <v>3,8 MIVEC</v>
      </c>
      <c r="C82" s="9" t="s">
        <v>1</v>
      </c>
      <c r="D82" s="117"/>
      <c r="E82" s="117"/>
      <c r="F82" s="117"/>
      <c r="G82" s="117"/>
      <c r="H82" s="31"/>
    </row>
    <row r="83" spans="1:8" ht="14.25" thickBot="1" thickTop="1">
      <c r="A83" s="140"/>
      <c r="B83" s="143"/>
      <c r="C83" s="10" t="s">
        <v>2</v>
      </c>
      <c r="D83" s="118"/>
      <c r="E83" s="118"/>
      <c r="F83" s="118"/>
      <c r="G83" s="118"/>
      <c r="H83" s="31">
        <f>H77+G8</f>
        <v>9547.554</v>
      </c>
    </row>
    <row r="84" spans="1:8" ht="13.5" customHeight="1" thickBot="1" thickTop="1">
      <c r="A84" s="123" t="s">
        <v>77</v>
      </c>
      <c r="B84" s="125" t="str">
        <f>B78</f>
        <v>3,2 DI-D</v>
      </c>
      <c r="C84" s="11" t="s">
        <v>1</v>
      </c>
      <c r="D84" s="127"/>
      <c r="E84" s="127"/>
      <c r="F84" s="127"/>
      <c r="G84" s="127"/>
      <c r="H84" s="32">
        <f>H78+G9+G10</f>
        <v>18800.600000000002</v>
      </c>
    </row>
    <row r="85" spans="1:8" ht="14.25" thickBot="1" thickTop="1">
      <c r="A85" s="123"/>
      <c r="B85" s="126"/>
      <c r="C85" s="12" t="s">
        <v>2</v>
      </c>
      <c r="D85" s="128"/>
      <c r="E85" s="128"/>
      <c r="F85" s="128"/>
      <c r="G85" s="128"/>
      <c r="H85" s="32">
        <f>H79+G9+G10</f>
        <v>18800.600000000002</v>
      </c>
    </row>
    <row r="86" spans="1:8" ht="14.25" thickBot="1" thickTop="1">
      <c r="A86" s="123"/>
      <c r="B86" s="131">
        <v>3</v>
      </c>
      <c r="C86" s="12" t="s">
        <v>1</v>
      </c>
      <c r="D86" s="6"/>
      <c r="E86" s="6"/>
      <c r="F86" s="6"/>
      <c r="G86" s="6"/>
      <c r="H86" s="32">
        <f>H80+G9+G10</f>
        <v>14795.454</v>
      </c>
    </row>
    <row r="87" spans="1:8" ht="14.25" thickBot="1" thickTop="1">
      <c r="A87" s="123"/>
      <c r="B87" s="132"/>
      <c r="C87" s="12" t="s">
        <v>2</v>
      </c>
      <c r="D87" s="6"/>
      <c r="E87" s="6"/>
      <c r="F87" s="6"/>
      <c r="G87" s="6"/>
      <c r="H87" s="32">
        <f>H81+G9+G10</f>
        <v>14795.454</v>
      </c>
    </row>
    <row r="88" spans="1:8" ht="14.25" thickBot="1" thickTop="1">
      <c r="A88" s="123"/>
      <c r="B88" s="126" t="str">
        <f>B82</f>
        <v>3,8 MIVEC</v>
      </c>
      <c r="C88" s="12" t="s">
        <v>1</v>
      </c>
      <c r="D88" s="128"/>
      <c r="E88" s="128"/>
      <c r="F88" s="128"/>
      <c r="G88" s="128"/>
      <c r="H88" s="32"/>
    </row>
    <row r="89" spans="1:8" ht="14.25" thickBot="1" thickTop="1">
      <c r="A89" s="124"/>
      <c r="B89" s="129"/>
      <c r="C89" s="13" t="s">
        <v>2</v>
      </c>
      <c r="D89" s="130"/>
      <c r="E89" s="130"/>
      <c r="F89" s="130"/>
      <c r="G89" s="130"/>
      <c r="H89" s="32">
        <f>H83+G9+G10</f>
        <v>14795.454</v>
      </c>
    </row>
    <row r="90" ht="13.5" thickTop="1"/>
  </sheetData>
  <sheetProtection/>
  <mergeCells count="53">
    <mergeCell ref="G2:H2"/>
    <mergeCell ref="G3:H3"/>
    <mergeCell ref="G5:H5"/>
    <mergeCell ref="G6:H6"/>
    <mergeCell ref="E3:F8"/>
    <mergeCell ref="E9:F9"/>
    <mergeCell ref="G9:H9"/>
    <mergeCell ref="D1:H1"/>
    <mergeCell ref="A2:C2"/>
    <mergeCell ref="A1:C1"/>
    <mergeCell ref="A3:A8"/>
    <mergeCell ref="B3:B4"/>
    <mergeCell ref="B7:B8"/>
    <mergeCell ref="G4:H4"/>
    <mergeCell ref="G7:H7"/>
    <mergeCell ref="G8:H8"/>
    <mergeCell ref="E2:F2"/>
    <mergeCell ref="A9:A10"/>
    <mergeCell ref="B9:C9"/>
    <mergeCell ref="B10:C10"/>
    <mergeCell ref="B5:B6"/>
    <mergeCell ref="B56:B77"/>
    <mergeCell ref="B12:B33"/>
    <mergeCell ref="B80:B81"/>
    <mergeCell ref="A78:A83"/>
    <mergeCell ref="B78:B79"/>
    <mergeCell ref="B82:B83"/>
    <mergeCell ref="A12:A77"/>
    <mergeCell ref="B34:B55"/>
    <mergeCell ref="A84:A89"/>
    <mergeCell ref="B84:B85"/>
    <mergeCell ref="D84:G84"/>
    <mergeCell ref="D85:G85"/>
    <mergeCell ref="B88:B89"/>
    <mergeCell ref="D88:G88"/>
    <mergeCell ref="D89:G89"/>
    <mergeCell ref="B86:B87"/>
    <mergeCell ref="D82:G82"/>
    <mergeCell ref="D83:G83"/>
    <mergeCell ref="C56:C66"/>
    <mergeCell ref="E66:G66"/>
    <mergeCell ref="E77:G77"/>
    <mergeCell ref="D79:G79"/>
    <mergeCell ref="D78:G78"/>
    <mergeCell ref="C67:C77"/>
    <mergeCell ref="E10:F10"/>
    <mergeCell ref="G10:H10"/>
    <mergeCell ref="E22:G22"/>
    <mergeCell ref="E33:G33"/>
    <mergeCell ref="C45:C55"/>
    <mergeCell ref="C12:C22"/>
    <mergeCell ref="C34:C44"/>
    <mergeCell ref="C23:C3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K32" sqref="K32"/>
    </sheetView>
  </sheetViews>
  <sheetFormatPr defaultColWidth="9.00390625" defaultRowHeight="12.75"/>
  <cols>
    <col min="1" max="1" width="20.375" style="1" customWidth="1"/>
    <col min="2" max="2" width="10.25390625" style="1" bestFit="1" customWidth="1"/>
    <col min="3" max="3" width="11.125" style="1" customWidth="1"/>
    <col min="4" max="4" width="18.753906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3" customWidth="1"/>
    <col min="9" max="16384" width="9.125" style="1" customWidth="1"/>
  </cols>
  <sheetData>
    <row r="1" spans="1:8" ht="17.25" thickBot="1" thickTop="1">
      <c r="A1" s="187" t="str">
        <f>ТО15000!A1</f>
        <v>Pajero IV (BK)</v>
      </c>
      <c r="B1" s="188"/>
      <c r="C1" s="188"/>
      <c r="D1" s="152" t="s">
        <v>44</v>
      </c>
      <c r="E1" s="152"/>
      <c r="F1" s="152"/>
      <c r="G1" s="153"/>
      <c r="H1" s="154"/>
    </row>
    <row r="2" spans="1:8" ht="16.5" thickTop="1">
      <c r="A2" s="155"/>
      <c r="B2" s="112"/>
      <c r="C2" s="112"/>
      <c r="D2" s="41" t="s">
        <v>15</v>
      </c>
      <c r="E2" s="164" t="s">
        <v>74</v>
      </c>
      <c r="F2" s="165"/>
      <c r="G2" s="170" t="s">
        <v>72</v>
      </c>
      <c r="H2" s="171"/>
    </row>
    <row r="3" spans="1:21" ht="12.75">
      <c r="A3" s="123" t="s">
        <v>48</v>
      </c>
      <c r="B3" s="158" t="str">
        <f>ТО270000!B3</f>
        <v>3,2 DI-D</v>
      </c>
      <c r="C3" s="6" t="s">
        <v>1</v>
      </c>
      <c r="D3" s="42">
        <v>1.9</v>
      </c>
      <c r="E3" s="181">
        <f>'[1]Лист1'!$B$5</f>
        <v>2499</v>
      </c>
      <c r="F3" s="182"/>
      <c r="G3" s="160">
        <f>D3*E3</f>
        <v>4748.099999999999</v>
      </c>
      <c r="H3" s="16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23"/>
      <c r="B4" s="158"/>
      <c r="C4" s="6" t="s">
        <v>2</v>
      </c>
      <c r="D4" s="42">
        <v>1.9</v>
      </c>
      <c r="E4" s="183"/>
      <c r="F4" s="184"/>
      <c r="G4" s="160">
        <f>D4*E3</f>
        <v>4748.099999999999</v>
      </c>
      <c r="H4" s="16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23"/>
      <c r="B5" s="131">
        <v>3</v>
      </c>
      <c r="C5" s="6" t="s">
        <v>1</v>
      </c>
      <c r="D5" s="42">
        <v>1.6</v>
      </c>
      <c r="E5" s="183"/>
      <c r="F5" s="184"/>
      <c r="G5" s="160">
        <f>D5*E3</f>
        <v>3998.4</v>
      </c>
      <c r="H5" s="16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23"/>
      <c r="B6" s="132"/>
      <c r="C6" s="6" t="s">
        <v>2</v>
      </c>
      <c r="D6" s="42">
        <v>1.6</v>
      </c>
      <c r="E6" s="183"/>
      <c r="F6" s="184"/>
      <c r="G6" s="160">
        <f>D6*E3</f>
        <v>3998.4</v>
      </c>
      <c r="H6" s="1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23"/>
      <c r="B7" s="158" t="str">
        <f>ТО270000!B7</f>
        <v>3,8 MIVEC</v>
      </c>
      <c r="C7" s="6" t="s">
        <v>1</v>
      </c>
      <c r="D7" s="42"/>
      <c r="E7" s="183"/>
      <c r="F7" s="184"/>
      <c r="G7" s="160"/>
      <c r="H7" s="16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24"/>
      <c r="B8" s="159"/>
      <c r="C8" s="7" t="s">
        <v>2</v>
      </c>
      <c r="D8" s="43">
        <v>1.6</v>
      </c>
      <c r="E8" s="185"/>
      <c r="F8" s="186"/>
      <c r="G8" s="162">
        <f>D8*E3</f>
        <v>3998.4</v>
      </c>
      <c r="H8" s="16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66" t="s">
        <v>14</v>
      </c>
      <c r="B9" s="168" t="s">
        <v>13</v>
      </c>
      <c r="C9" s="153"/>
      <c r="D9" s="15">
        <f>ТО15000!D9</f>
        <v>1.6</v>
      </c>
      <c r="E9" s="148">
        <f>'[1]Лист1'!$B$5</f>
        <v>2499</v>
      </c>
      <c r="F9" s="149"/>
      <c r="G9" s="150">
        <f>D9*E9</f>
        <v>3998.4</v>
      </c>
      <c r="H9" s="15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67"/>
      <c r="B10" s="169" t="s">
        <v>12</v>
      </c>
      <c r="C10" s="108"/>
      <c r="D10" s="44">
        <f>ТО15000!D10</f>
        <v>0.5</v>
      </c>
      <c r="E10" s="108">
        <f>'[1]Лист1'!$B$5</f>
        <v>2499</v>
      </c>
      <c r="F10" s="109"/>
      <c r="G10" s="110">
        <f>D10*E10</f>
        <v>1249.5</v>
      </c>
      <c r="H10" s="1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26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5" t="str">
        <f>B3</f>
        <v>3,2 DI-D</v>
      </c>
      <c r="C12" s="115" t="s">
        <v>1</v>
      </c>
      <c r="D12" s="70" t="s">
        <v>4</v>
      </c>
      <c r="E12" s="69" t="s">
        <v>67</v>
      </c>
      <c r="F12" s="69">
        <v>9.3</v>
      </c>
      <c r="G12" s="78">
        <f>'[2]Масла и технические жидкости'!$C$4</f>
        <v>522</v>
      </c>
      <c r="H12" s="28">
        <f>F12*G12</f>
        <v>4854.6</v>
      </c>
    </row>
    <row r="13" spans="1:8" ht="12.75">
      <c r="A13" s="144"/>
      <c r="B13" s="135"/>
      <c r="C13" s="115"/>
      <c r="D13" s="70" t="s">
        <v>7</v>
      </c>
      <c r="E13" s="62" t="s">
        <v>63</v>
      </c>
      <c r="F13" s="62">
        <v>1</v>
      </c>
      <c r="G13" s="71">
        <f>'[2]Запчасти'!$C$155</f>
        <v>858</v>
      </c>
      <c r="H13" s="29">
        <f>F13*G13</f>
        <v>858</v>
      </c>
    </row>
    <row r="14" spans="1:8" ht="12.75">
      <c r="A14" s="144"/>
      <c r="B14" s="135"/>
      <c r="C14" s="115"/>
      <c r="D14" s="70" t="s">
        <v>8</v>
      </c>
      <c r="E14" s="62" t="s">
        <v>65</v>
      </c>
      <c r="F14" s="62">
        <v>1</v>
      </c>
      <c r="G14" s="71">
        <f>'[2]Запчасти'!$C$149</f>
        <v>1310</v>
      </c>
      <c r="H14" s="29">
        <f>F14*G14</f>
        <v>1310</v>
      </c>
    </row>
    <row r="15" spans="1:8" ht="12.75">
      <c r="A15" s="144"/>
      <c r="B15" s="135"/>
      <c r="C15" s="115"/>
      <c r="D15" s="5" t="s">
        <v>61</v>
      </c>
      <c r="E15" s="62" t="s">
        <v>66</v>
      </c>
      <c r="F15" s="62">
        <v>1</v>
      </c>
      <c r="G15" s="71">
        <f>'[2]Запчасти'!$C$157</f>
        <v>1782</v>
      </c>
      <c r="H15" s="29">
        <f aca="true" t="shared" si="0" ref="H15:H21">F15*G15</f>
        <v>1782</v>
      </c>
    </row>
    <row r="16" spans="1:8" ht="15" customHeight="1">
      <c r="A16" s="144"/>
      <c r="B16" s="135"/>
      <c r="C16" s="115"/>
      <c r="D16" s="15"/>
      <c r="E16" s="3"/>
      <c r="F16" s="3"/>
      <c r="G16" s="73"/>
      <c r="H16" s="29">
        <f t="shared" si="0"/>
        <v>0</v>
      </c>
    </row>
    <row r="17" spans="1:8" ht="12.75">
      <c r="A17" s="144"/>
      <c r="B17" s="135"/>
      <c r="C17" s="115"/>
      <c r="D17" s="15"/>
      <c r="E17" s="3"/>
      <c r="F17" s="3"/>
      <c r="G17" s="73"/>
      <c r="H17" s="29">
        <f t="shared" si="0"/>
        <v>0</v>
      </c>
    </row>
    <row r="18" spans="1:8" ht="12.75">
      <c r="A18" s="144"/>
      <c r="B18" s="135"/>
      <c r="C18" s="115"/>
      <c r="D18" s="15"/>
      <c r="E18" s="3"/>
      <c r="F18" s="3"/>
      <c r="G18" s="73"/>
      <c r="H18" s="29">
        <f t="shared" si="0"/>
        <v>0</v>
      </c>
    </row>
    <row r="19" spans="1:8" ht="12.75">
      <c r="A19" s="144"/>
      <c r="B19" s="135"/>
      <c r="C19" s="115"/>
      <c r="D19" s="15"/>
      <c r="E19" s="3"/>
      <c r="F19" s="3"/>
      <c r="G19" s="73"/>
      <c r="H19" s="29">
        <f t="shared" si="0"/>
        <v>0</v>
      </c>
    </row>
    <row r="20" spans="1:8" ht="12.75">
      <c r="A20" s="144"/>
      <c r="B20" s="135"/>
      <c r="C20" s="115"/>
      <c r="D20" s="15"/>
      <c r="E20" s="3"/>
      <c r="F20" s="3"/>
      <c r="G20" s="73"/>
      <c r="H20" s="29">
        <f t="shared" si="0"/>
        <v>0</v>
      </c>
    </row>
    <row r="21" spans="1:8" ht="13.5" thickBot="1">
      <c r="A21" s="144"/>
      <c r="B21" s="135"/>
      <c r="C21" s="115"/>
      <c r="D21" s="15"/>
      <c r="E21" s="3"/>
      <c r="F21" s="3"/>
      <c r="G21" s="73"/>
      <c r="H21" s="29">
        <f t="shared" si="0"/>
        <v>0</v>
      </c>
    </row>
    <row r="22" spans="1:8" ht="14.25" thickBot="1" thickTop="1">
      <c r="A22" s="144"/>
      <c r="B22" s="135"/>
      <c r="C22" s="116"/>
      <c r="D22" s="46" t="s">
        <v>11</v>
      </c>
      <c r="E22" s="191"/>
      <c r="F22" s="191"/>
      <c r="G22" s="192"/>
      <c r="H22" s="30">
        <f>SUM(H12:H21)</f>
        <v>8804.6</v>
      </c>
    </row>
    <row r="23" spans="1:8" ht="13.5" thickTop="1">
      <c r="A23" s="144"/>
      <c r="B23" s="135"/>
      <c r="C23" s="115" t="s">
        <v>2</v>
      </c>
      <c r="D23" s="70" t="s">
        <v>4</v>
      </c>
      <c r="E23" s="69" t="s">
        <v>67</v>
      </c>
      <c r="F23" s="69">
        <v>9.3</v>
      </c>
      <c r="G23" s="78">
        <f>'[2]Масла и технические жидкости'!$C$4</f>
        <v>522</v>
      </c>
      <c r="H23" s="29">
        <f>F23*G23</f>
        <v>4854.6</v>
      </c>
    </row>
    <row r="24" spans="1:8" ht="12.75">
      <c r="A24" s="144"/>
      <c r="B24" s="135"/>
      <c r="C24" s="115"/>
      <c r="D24" s="70" t="s">
        <v>7</v>
      </c>
      <c r="E24" s="62" t="s">
        <v>63</v>
      </c>
      <c r="F24" s="62">
        <v>1</v>
      </c>
      <c r="G24" s="71">
        <f>'[2]Запчасти'!$C$155</f>
        <v>858</v>
      </c>
      <c r="H24" s="29">
        <f aca="true" t="shared" si="1" ref="H24:H32">F24*G24</f>
        <v>858</v>
      </c>
    </row>
    <row r="25" spans="1:8" ht="12.75">
      <c r="A25" s="144"/>
      <c r="B25" s="135"/>
      <c r="C25" s="115"/>
      <c r="D25" s="70" t="s">
        <v>8</v>
      </c>
      <c r="E25" s="62" t="s">
        <v>65</v>
      </c>
      <c r="F25" s="62">
        <v>1</v>
      </c>
      <c r="G25" s="71">
        <f>'[2]Запчасти'!$C$149</f>
        <v>1310</v>
      </c>
      <c r="H25" s="29">
        <f t="shared" si="1"/>
        <v>1310</v>
      </c>
    </row>
    <row r="26" spans="1:8" ht="12.75">
      <c r="A26" s="144"/>
      <c r="B26" s="135"/>
      <c r="C26" s="115"/>
      <c r="D26" s="5" t="s">
        <v>61</v>
      </c>
      <c r="E26" s="62" t="s">
        <v>66</v>
      </c>
      <c r="F26" s="62">
        <v>1</v>
      </c>
      <c r="G26" s="71">
        <f>'[2]Запчасти'!$C$157</f>
        <v>1782</v>
      </c>
      <c r="H26" s="29">
        <f t="shared" si="1"/>
        <v>1782</v>
      </c>
    </row>
    <row r="27" spans="1:8" ht="12.75">
      <c r="A27" s="144"/>
      <c r="B27" s="135"/>
      <c r="C27" s="115"/>
      <c r="D27" s="15"/>
      <c r="E27" s="3"/>
      <c r="F27" s="3"/>
      <c r="G27" s="73"/>
      <c r="H27" s="29">
        <f t="shared" si="1"/>
        <v>0</v>
      </c>
    </row>
    <row r="28" spans="1:8" ht="12.75">
      <c r="A28" s="144"/>
      <c r="B28" s="135"/>
      <c r="C28" s="115"/>
      <c r="D28" s="15"/>
      <c r="E28" s="3"/>
      <c r="F28" s="3"/>
      <c r="G28" s="73"/>
      <c r="H28" s="29">
        <f t="shared" si="1"/>
        <v>0</v>
      </c>
    </row>
    <row r="29" spans="1:8" ht="12.75">
      <c r="A29" s="144"/>
      <c r="B29" s="135"/>
      <c r="C29" s="115"/>
      <c r="D29" s="15"/>
      <c r="E29" s="3"/>
      <c r="F29" s="3"/>
      <c r="G29" s="73"/>
      <c r="H29" s="29">
        <f t="shared" si="1"/>
        <v>0</v>
      </c>
    </row>
    <row r="30" spans="1:8" ht="12.75">
      <c r="A30" s="144"/>
      <c r="B30" s="135"/>
      <c r="C30" s="115"/>
      <c r="D30" s="15"/>
      <c r="E30" s="3"/>
      <c r="F30" s="3"/>
      <c r="G30" s="73"/>
      <c r="H30" s="29">
        <f t="shared" si="1"/>
        <v>0</v>
      </c>
    </row>
    <row r="31" spans="1:8" ht="12.75">
      <c r="A31" s="144"/>
      <c r="B31" s="135"/>
      <c r="C31" s="115"/>
      <c r="D31" s="15"/>
      <c r="E31" s="3"/>
      <c r="F31" s="3"/>
      <c r="G31" s="73"/>
      <c r="H31" s="29">
        <f t="shared" si="1"/>
        <v>0</v>
      </c>
    </row>
    <row r="32" spans="1:8" ht="13.5" thickBot="1">
      <c r="A32" s="144"/>
      <c r="B32" s="135"/>
      <c r="C32" s="115"/>
      <c r="D32" s="15"/>
      <c r="E32" s="3"/>
      <c r="F32" s="3"/>
      <c r="G32" s="73"/>
      <c r="H32" s="29">
        <f t="shared" si="1"/>
        <v>0</v>
      </c>
    </row>
    <row r="33" spans="1:8" ht="14.25" thickBot="1" thickTop="1">
      <c r="A33" s="144"/>
      <c r="B33" s="136"/>
      <c r="C33" s="115"/>
      <c r="D33" s="46" t="s">
        <v>11</v>
      </c>
      <c r="E33" s="191"/>
      <c r="F33" s="191"/>
      <c r="G33" s="192"/>
      <c r="H33" s="30">
        <f>SUM(H23:H32)</f>
        <v>8804.6</v>
      </c>
    </row>
    <row r="34" spans="1:8" ht="13.5" thickTop="1">
      <c r="A34" s="144"/>
      <c r="B34" s="201">
        <v>3</v>
      </c>
      <c r="C34" s="114" t="s">
        <v>1</v>
      </c>
      <c r="D34" s="92" t="s">
        <v>4</v>
      </c>
      <c r="E34" s="69" t="str">
        <f>'[2]Масла и технические жидкости'!$B$5</f>
        <v>Mobil-1 0W40</v>
      </c>
      <c r="F34" s="69">
        <v>4.9</v>
      </c>
      <c r="G34" s="78">
        <f>'[2]Масла и технические жидкости'!$C$5</f>
        <v>711.46</v>
      </c>
      <c r="H34" s="29">
        <f>F34*G34</f>
        <v>3486.1540000000005</v>
      </c>
    </row>
    <row r="35" spans="1:8" ht="12.75">
      <c r="A35" s="144"/>
      <c r="B35" s="201"/>
      <c r="C35" s="115"/>
      <c r="D35" s="70" t="s">
        <v>7</v>
      </c>
      <c r="E35" s="62" t="str">
        <f>'[2]Запчасти'!$B$148</f>
        <v>MD352626</v>
      </c>
      <c r="F35" s="62">
        <v>1</v>
      </c>
      <c r="G35" s="71">
        <f>'[2]Запчасти'!$C$148</f>
        <v>753</v>
      </c>
      <c r="H35" s="29">
        <f aca="true" t="shared" si="2" ref="H35:H43">F35*G35</f>
        <v>753</v>
      </c>
    </row>
    <row r="36" spans="1:8" ht="12.75">
      <c r="A36" s="144"/>
      <c r="B36" s="201"/>
      <c r="C36" s="115"/>
      <c r="D36" s="70" t="s">
        <v>8</v>
      </c>
      <c r="E36" s="62" t="str">
        <f>'[2]Запчасти'!$B$149</f>
        <v>7803A028</v>
      </c>
      <c r="F36" s="62">
        <v>1</v>
      </c>
      <c r="G36" s="71">
        <f>'[2]Запчасти'!$C$149</f>
        <v>1310</v>
      </c>
      <c r="H36" s="29">
        <f t="shared" si="2"/>
        <v>1310</v>
      </c>
    </row>
    <row r="37" spans="1:8" ht="12.75">
      <c r="A37" s="144"/>
      <c r="B37" s="201"/>
      <c r="C37" s="115"/>
      <c r="D37" s="15"/>
      <c r="E37" s="3"/>
      <c r="F37" s="3"/>
      <c r="G37" s="3"/>
      <c r="H37" s="29">
        <f t="shared" si="2"/>
        <v>0</v>
      </c>
    </row>
    <row r="38" spans="1:8" ht="12.75">
      <c r="A38" s="144"/>
      <c r="B38" s="201"/>
      <c r="C38" s="115"/>
      <c r="D38" s="15"/>
      <c r="E38" s="3"/>
      <c r="F38" s="3"/>
      <c r="G38" s="3"/>
      <c r="H38" s="29">
        <f t="shared" si="2"/>
        <v>0</v>
      </c>
    </row>
    <row r="39" spans="1:8" ht="12.75">
      <c r="A39" s="144"/>
      <c r="B39" s="201"/>
      <c r="C39" s="115"/>
      <c r="D39" s="15"/>
      <c r="E39" s="3"/>
      <c r="F39" s="3"/>
      <c r="G39" s="3"/>
      <c r="H39" s="29">
        <f t="shared" si="2"/>
        <v>0</v>
      </c>
    </row>
    <row r="40" spans="1:8" ht="12.75">
      <c r="A40" s="144"/>
      <c r="B40" s="201"/>
      <c r="C40" s="115"/>
      <c r="D40" s="15"/>
      <c r="E40" s="3"/>
      <c r="F40" s="3"/>
      <c r="G40" s="3"/>
      <c r="H40" s="29">
        <f t="shared" si="2"/>
        <v>0</v>
      </c>
    </row>
    <row r="41" spans="1:8" ht="12.75">
      <c r="A41" s="144"/>
      <c r="B41" s="201"/>
      <c r="C41" s="115"/>
      <c r="D41" s="15"/>
      <c r="E41" s="3"/>
      <c r="F41" s="3"/>
      <c r="G41" s="3"/>
      <c r="H41" s="29">
        <f t="shared" si="2"/>
        <v>0</v>
      </c>
    </row>
    <row r="42" spans="1:8" ht="12.75">
      <c r="A42" s="144"/>
      <c r="B42" s="201"/>
      <c r="C42" s="115"/>
      <c r="D42" s="15"/>
      <c r="E42" s="3"/>
      <c r="F42" s="3"/>
      <c r="G42" s="3"/>
      <c r="H42" s="29">
        <f t="shared" si="2"/>
        <v>0</v>
      </c>
    </row>
    <row r="43" spans="1:8" ht="13.5" thickBot="1">
      <c r="A43" s="144"/>
      <c r="B43" s="201"/>
      <c r="C43" s="115"/>
      <c r="D43" s="15"/>
      <c r="E43" s="3"/>
      <c r="F43" s="3"/>
      <c r="G43" s="3"/>
      <c r="H43" s="29">
        <f t="shared" si="2"/>
        <v>0</v>
      </c>
    </row>
    <row r="44" spans="1:8" ht="14.25" thickBot="1" thickTop="1">
      <c r="A44" s="144"/>
      <c r="B44" s="201"/>
      <c r="C44" s="116"/>
      <c r="D44" s="46" t="s">
        <v>11</v>
      </c>
      <c r="E44" s="85"/>
      <c r="F44" s="85"/>
      <c r="G44" s="85"/>
      <c r="H44" s="30">
        <f>SUM(H34:H43)</f>
        <v>5549.154</v>
      </c>
    </row>
    <row r="45" spans="1:8" ht="13.5" thickTop="1">
      <c r="A45" s="144"/>
      <c r="B45" s="201"/>
      <c r="C45" s="115" t="s">
        <v>2</v>
      </c>
      <c r="D45" s="92" t="s">
        <v>4</v>
      </c>
      <c r="E45" s="69" t="str">
        <f>'[2]Масла и технические жидкости'!$B$5</f>
        <v>Mobil-1 0W40</v>
      </c>
      <c r="F45" s="69">
        <v>4.9</v>
      </c>
      <c r="G45" s="78">
        <f>'[2]Масла и технические жидкости'!$C$5</f>
        <v>711.46</v>
      </c>
      <c r="H45" s="29">
        <f>F45*G45</f>
        <v>3486.1540000000005</v>
      </c>
    </row>
    <row r="46" spans="1:8" ht="12.75">
      <c r="A46" s="144"/>
      <c r="B46" s="201"/>
      <c r="C46" s="115"/>
      <c r="D46" s="70" t="s">
        <v>7</v>
      </c>
      <c r="E46" s="62" t="str">
        <f>'[2]Запчасти'!$B$148</f>
        <v>MD352626</v>
      </c>
      <c r="F46" s="62">
        <v>1</v>
      </c>
      <c r="G46" s="71">
        <f>'[2]Запчасти'!$C$148</f>
        <v>753</v>
      </c>
      <c r="H46" s="29">
        <f aca="true" t="shared" si="3" ref="H46:H54">F46*G46</f>
        <v>753</v>
      </c>
    </row>
    <row r="47" spans="1:8" ht="12.75">
      <c r="A47" s="144"/>
      <c r="B47" s="201"/>
      <c r="C47" s="115"/>
      <c r="D47" s="70" t="s">
        <v>8</v>
      </c>
      <c r="E47" s="62" t="str">
        <f>'[2]Запчасти'!$B$149</f>
        <v>7803A028</v>
      </c>
      <c r="F47" s="62">
        <v>1</v>
      </c>
      <c r="G47" s="71">
        <f>'[2]Запчасти'!$C$149</f>
        <v>1310</v>
      </c>
      <c r="H47" s="29">
        <f t="shared" si="3"/>
        <v>1310</v>
      </c>
    </row>
    <row r="48" spans="1:8" ht="12.75">
      <c r="A48" s="144"/>
      <c r="B48" s="201"/>
      <c r="C48" s="115"/>
      <c r="D48" s="15"/>
      <c r="E48" s="3"/>
      <c r="F48" s="3"/>
      <c r="G48" s="3"/>
      <c r="H48" s="29">
        <f t="shared" si="3"/>
        <v>0</v>
      </c>
    </row>
    <row r="49" spans="1:8" ht="12.75">
      <c r="A49" s="144"/>
      <c r="B49" s="201"/>
      <c r="C49" s="115"/>
      <c r="D49" s="15"/>
      <c r="E49" s="3"/>
      <c r="F49" s="3"/>
      <c r="G49" s="3"/>
      <c r="H49" s="29">
        <f t="shared" si="3"/>
        <v>0</v>
      </c>
    </row>
    <row r="50" spans="1:8" ht="12.75">
      <c r="A50" s="144"/>
      <c r="B50" s="201"/>
      <c r="C50" s="115"/>
      <c r="D50" s="15"/>
      <c r="E50" s="3"/>
      <c r="F50" s="3"/>
      <c r="G50" s="3"/>
      <c r="H50" s="29">
        <f t="shared" si="3"/>
        <v>0</v>
      </c>
    </row>
    <row r="51" spans="1:8" ht="12.75">
      <c r="A51" s="144"/>
      <c r="B51" s="201"/>
      <c r="C51" s="115"/>
      <c r="D51" s="15"/>
      <c r="E51" s="3"/>
      <c r="F51" s="3"/>
      <c r="G51" s="3"/>
      <c r="H51" s="29">
        <f t="shared" si="3"/>
        <v>0</v>
      </c>
    </row>
    <row r="52" spans="1:8" ht="12.75">
      <c r="A52" s="144"/>
      <c r="B52" s="201"/>
      <c r="C52" s="115"/>
      <c r="D52" s="15"/>
      <c r="E52" s="3"/>
      <c r="F52" s="3"/>
      <c r="G52" s="3"/>
      <c r="H52" s="29">
        <f t="shared" si="3"/>
        <v>0</v>
      </c>
    </row>
    <row r="53" spans="1:8" ht="12.75">
      <c r="A53" s="144"/>
      <c r="B53" s="201"/>
      <c r="C53" s="115"/>
      <c r="D53" s="15"/>
      <c r="E53" s="3"/>
      <c r="F53" s="3"/>
      <c r="G53" s="3"/>
      <c r="H53" s="29">
        <f t="shared" si="3"/>
        <v>0</v>
      </c>
    </row>
    <row r="54" spans="1:8" ht="13.5" thickBot="1">
      <c r="A54" s="144"/>
      <c r="B54" s="201"/>
      <c r="C54" s="115"/>
      <c r="D54" s="15"/>
      <c r="E54" s="3"/>
      <c r="F54" s="3"/>
      <c r="G54" s="3"/>
      <c r="H54" s="29">
        <f t="shared" si="3"/>
        <v>0</v>
      </c>
    </row>
    <row r="55" spans="1:8" ht="14.25" thickBot="1" thickTop="1">
      <c r="A55" s="144"/>
      <c r="B55" s="202"/>
      <c r="C55" s="115"/>
      <c r="D55" s="46" t="s">
        <v>11</v>
      </c>
      <c r="E55" s="3"/>
      <c r="F55" s="3"/>
      <c r="G55" s="3"/>
      <c r="H55" s="30">
        <f>SUM(H45:H54)</f>
        <v>5549.154</v>
      </c>
    </row>
    <row r="56" spans="1:8" ht="13.5" thickTop="1">
      <c r="A56" s="144"/>
      <c r="B56" s="133" t="str">
        <f>B7</f>
        <v>3,8 MIVEC</v>
      </c>
      <c r="C56" s="114" t="s">
        <v>1</v>
      </c>
      <c r="D56" s="47"/>
      <c r="E56" s="16"/>
      <c r="F56" s="16"/>
      <c r="G56" s="79"/>
      <c r="H56" s="29">
        <f>F56*G56</f>
        <v>0</v>
      </c>
    </row>
    <row r="57" spans="1:8" ht="12.75">
      <c r="A57" s="144"/>
      <c r="B57" s="133"/>
      <c r="C57" s="115"/>
      <c r="D57" s="15"/>
      <c r="E57" s="3"/>
      <c r="F57" s="3"/>
      <c r="G57" s="73"/>
      <c r="H57" s="29">
        <f aca="true" t="shared" si="4" ref="H57:H65">F57*G57</f>
        <v>0</v>
      </c>
    </row>
    <row r="58" spans="1:8" ht="12.75">
      <c r="A58" s="144"/>
      <c r="B58" s="133"/>
      <c r="C58" s="115"/>
      <c r="D58" s="15"/>
      <c r="E58" s="3"/>
      <c r="F58" s="3"/>
      <c r="G58" s="73"/>
      <c r="H58" s="29">
        <f t="shared" si="4"/>
        <v>0</v>
      </c>
    </row>
    <row r="59" spans="1:8" ht="12.75">
      <c r="A59" s="144"/>
      <c r="B59" s="133"/>
      <c r="C59" s="115"/>
      <c r="D59" s="15"/>
      <c r="E59" s="3"/>
      <c r="F59" s="3"/>
      <c r="G59" s="73"/>
      <c r="H59" s="29">
        <f t="shared" si="4"/>
        <v>0</v>
      </c>
    </row>
    <row r="60" spans="1:8" ht="12.75">
      <c r="A60" s="144"/>
      <c r="B60" s="133"/>
      <c r="C60" s="115"/>
      <c r="D60" s="15"/>
      <c r="E60" s="3"/>
      <c r="F60" s="3"/>
      <c r="G60" s="73"/>
      <c r="H60" s="29">
        <f t="shared" si="4"/>
        <v>0</v>
      </c>
    </row>
    <row r="61" spans="1:8" ht="12.75">
      <c r="A61" s="144"/>
      <c r="B61" s="133"/>
      <c r="C61" s="115"/>
      <c r="D61" s="15"/>
      <c r="E61" s="3"/>
      <c r="F61" s="3"/>
      <c r="G61" s="73"/>
      <c r="H61" s="29">
        <f t="shared" si="4"/>
        <v>0</v>
      </c>
    </row>
    <row r="62" spans="1:8" ht="12.75">
      <c r="A62" s="144"/>
      <c r="B62" s="133"/>
      <c r="C62" s="115"/>
      <c r="D62" s="15"/>
      <c r="E62" s="3"/>
      <c r="F62" s="3"/>
      <c r="G62" s="73"/>
      <c r="H62" s="29">
        <f t="shared" si="4"/>
        <v>0</v>
      </c>
    </row>
    <row r="63" spans="1:8" ht="12.75">
      <c r="A63" s="144"/>
      <c r="B63" s="133"/>
      <c r="C63" s="115"/>
      <c r="D63" s="15"/>
      <c r="E63" s="3"/>
      <c r="F63" s="3"/>
      <c r="G63" s="73"/>
      <c r="H63" s="29">
        <f t="shared" si="4"/>
        <v>0</v>
      </c>
    </row>
    <row r="64" spans="1:8" ht="12.75">
      <c r="A64" s="144"/>
      <c r="B64" s="133"/>
      <c r="C64" s="115"/>
      <c r="D64" s="15"/>
      <c r="E64" s="3"/>
      <c r="F64" s="3"/>
      <c r="G64" s="73"/>
      <c r="H64" s="29">
        <f t="shared" si="4"/>
        <v>0</v>
      </c>
    </row>
    <row r="65" spans="1:8" ht="13.5" thickBot="1">
      <c r="A65" s="144"/>
      <c r="B65" s="133"/>
      <c r="C65" s="115"/>
      <c r="D65" s="15"/>
      <c r="E65" s="3"/>
      <c r="F65" s="3"/>
      <c r="G65" s="73"/>
      <c r="H65" s="29">
        <f t="shared" si="4"/>
        <v>0</v>
      </c>
    </row>
    <row r="66" spans="1:8" ht="14.25" thickBot="1" thickTop="1">
      <c r="A66" s="144"/>
      <c r="B66" s="133"/>
      <c r="C66" s="116"/>
      <c r="D66" s="46" t="s">
        <v>11</v>
      </c>
      <c r="E66" s="191"/>
      <c r="F66" s="191"/>
      <c r="G66" s="192"/>
      <c r="H66" s="30">
        <f>SUM(H56:H65)</f>
        <v>0</v>
      </c>
    </row>
    <row r="67" spans="1:8" ht="13.5" thickTop="1">
      <c r="A67" s="144"/>
      <c r="B67" s="133"/>
      <c r="C67" s="115" t="s">
        <v>2</v>
      </c>
      <c r="D67" s="47" t="s">
        <v>4</v>
      </c>
      <c r="E67" s="16" t="str">
        <f>ТО15000!E67</f>
        <v>Mobil-1 0W40</v>
      </c>
      <c r="F67" s="16">
        <f>ТО15000!F67</f>
        <v>4.9</v>
      </c>
      <c r="G67" s="79">
        <f>ТО15000!G67</f>
        <v>711.46</v>
      </c>
      <c r="H67" s="29">
        <f>F67*G67</f>
        <v>3486.1540000000005</v>
      </c>
    </row>
    <row r="68" spans="1:8" ht="12.75">
      <c r="A68" s="144"/>
      <c r="B68" s="133"/>
      <c r="C68" s="115"/>
      <c r="D68" s="15" t="s">
        <v>7</v>
      </c>
      <c r="E68" s="3" t="str">
        <f>ТО15000!E68</f>
        <v>MD352626</v>
      </c>
      <c r="F68" s="3">
        <f>ТО15000!F68</f>
        <v>1</v>
      </c>
      <c r="G68" s="73">
        <f>ТО15000!G68</f>
        <v>753</v>
      </c>
      <c r="H68" s="29">
        <f aca="true" t="shared" si="5" ref="H68:H76">F68*G68</f>
        <v>753</v>
      </c>
    </row>
    <row r="69" spans="1:8" ht="12.75">
      <c r="A69" s="144"/>
      <c r="B69" s="133"/>
      <c r="C69" s="115"/>
      <c r="D69" s="15" t="s">
        <v>8</v>
      </c>
      <c r="E69" s="3" t="str">
        <f>ТО15000!E69</f>
        <v>7803A028</v>
      </c>
      <c r="F69" s="3">
        <f>ТО15000!F69</f>
        <v>1</v>
      </c>
      <c r="G69" s="73">
        <f>ТО15000!G69</f>
        <v>1310</v>
      </c>
      <c r="H69" s="29">
        <f t="shared" si="5"/>
        <v>1310</v>
      </c>
    </row>
    <row r="70" spans="1:8" ht="12.75">
      <c r="A70" s="144"/>
      <c r="B70" s="133"/>
      <c r="C70" s="115"/>
      <c r="D70" s="15"/>
      <c r="E70" s="3"/>
      <c r="F70" s="3"/>
      <c r="G70" s="73"/>
      <c r="H70" s="29">
        <f t="shared" si="5"/>
        <v>0</v>
      </c>
    </row>
    <row r="71" spans="1:8" ht="12.75">
      <c r="A71" s="144"/>
      <c r="B71" s="133"/>
      <c r="C71" s="115"/>
      <c r="D71" s="15"/>
      <c r="E71" s="3"/>
      <c r="F71" s="3"/>
      <c r="G71" s="73"/>
      <c r="H71" s="29">
        <f t="shared" si="5"/>
        <v>0</v>
      </c>
    </row>
    <row r="72" spans="1:8" ht="12.75">
      <c r="A72" s="144"/>
      <c r="B72" s="133"/>
      <c r="C72" s="115"/>
      <c r="D72" s="15"/>
      <c r="E72" s="3"/>
      <c r="F72" s="3"/>
      <c r="G72" s="73"/>
      <c r="H72" s="29">
        <f t="shared" si="5"/>
        <v>0</v>
      </c>
    </row>
    <row r="73" spans="1:8" ht="12.75">
      <c r="A73" s="144"/>
      <c r="B73" s="133"/>
      <c r="C73" s="115"/>
      <c r="D73" s="15"/>
      <c r="E73" s="3"/>
      <c r="F73" s="3"/>
      <c r="G73" s="73"/>
      <c r="H73" s="29">
        <f t="shared" si="5"/>
        <v>0</v>
      </c>
    </row>
    <row r="74" spans="1:8" ht="12.75">
      <c r="A74" s="135"/>
      <c r="B74" s="133"/>
      <c r="C74" s="115"/>
      <c r="D74" s="15"/>
      <c r="E74" s="3"/>
      <c r="F74" s="3"/>
      <c r="G74" s="73"/>
      <c r="H74" s="29">
        <f t="shared" si="5"/>
        <v>0</v>
      </c>
    </row>
    <row r="75" spans="1:8" ht="12.75">
      <c r="A75" s="135"/>
      <c r="B75" s="133"/>
      <c r="C75" s="115"/>
      <c r="D75" s="15"/>
      <c r="E75" s="3"/>
      <c r="F75" s="3"/>
      <c r="G75" s="73"/>
      <c r="H75" s="29">
        <f t="shared" si="5"/>
        <v>0</v>
      </c>
    </row>
    <row r="76" spans="1:8" ht="13.5" thickBot="1">
      <c r="A76" s="135"/>
      <c r="B76" s="133"/>
      <c r="C76" s="115"/>
      <c r="D76" s="15"/>
      <c r="E76" s="3"/>
      <c r="F76" s="3"/>
      <c r="G76" s="73"/>
      <c r="H76" s="29">
        <f t="shared" si="5"/>
        <v>0</v>
      </c>
    </row>
    <row r="77" spans="1:8" ht="14.25" thickBot="1" thickTop="1">
      <c r="A77" s="136"/>
      <c r="B77" s="134"/>
      <c r="C77" s="122"/>
      <c r="D77" s="44" t="s">
        <v>11</v>
      </c>
      <c r="E77" s="108"/>
      <c r="F77" s="108"/>
      <c r="G77" s="134"/>
      <c r="H77" s="30">
        <f>SUM(H67:H76)</f>
        <v>5549.154</v>
      </c>
    </row>
    <row r="78" spans="1:8" ht="14.25" customHeight="1" thickBot="1" thickTop="1">
      <c r="A78" s="139" t="s">
        <v>76</v>
      </c>
      <c r="B78" s="141" t="str">
        <f>B12</f>
        <v>3,2 DI-D</v>
      </c>
      <c r="C78" s="8" t="s">
        <v>1</v>
      </c>
      <c r="D78" s="121"/>
      <c r="E78" s="121"/>
      <c r="F78" s="121"/>
      <c r="G78" s="121"/>
      <c r="H78" s="31">
        <f>H22+G3</f>
        <v>13552.7</v>
      </c>
    </row>
    <row r="79" spans="1:8" ht="14.25" thickBot="1" thickTop="1">
      <c r="A79" s="139"/>
      <c r="B79" s="142"/>
      <c r="C79" s="9" t="s">
        <v>2</v>
      </c>
      <c r="D79" s="117"/>
      <c r="E79" s="117"/>
      <c r="F79" s="117"/>
      <c r="G79" s="117"/>
      <c r="H79" s="31">
        <f>H33+G4</f>
        <v>13552.7</v>
      </c>
    </row>
    <row r="80" spans="1:8" ht="14.25" thickBot="1" thickTop="1">
      <c r="A80" s="139"/>
      <c r="B80" s="177">
        <v>3</v>
      </c>
      <c r="C80" s="9" t="s">
        <v>1</v>
      </c>
      <c r="D80" s="83"/>
      <c r="E80" s="83"/>
      <c r="F80" s="83"/>
      <c r="G80" s="83"/>
      <c r="H80" s="31">
        <f>H44+G5</f>
        <v>9547.554</v>
      </c>
    </row>
    <row r="81" spans="1:8" ht="14.25" thickBot="1" thickTop="1">
      <c r="A81" s="139"/>
      <c r="B81" s="178"/>
      <c r="C81" s="9" t="s">
        <v>2</v>
      </c>
      <c r="D81" s="83"/>
      <c r="E81" s="83"/>
      <c r="F81" s="83"/>
      <c r="G81" s="83"/>
      <c r="H81" s="31">
        <f>H55+G6</f>
        <v>9547.554</v>
      </c>
    </row>
    <row r="82" spans="1:8" ht="14.25" thickBot="1" thickTop="1">
      <c r="A82" s="139"/>
      <c r="B82" s="142" t="str">
        <f>B56</f>
        <v>3,8 MIVEC</v>
      </c>
      <c r="C82" s="9" t="s">
        <v>1</v>
      </c>
      <c r="D82" s="117"/>
      <c r="E82" s="117"/>
      <c r="F82" s="117"/>
      <c r="G82" s="117"/>
      <c r="H82" s="31"/>
    </row>
    <row r="83" spans="1:8" ht="14.25" thickBot="1" thickTop="1">
      <c r="A83" s="140"/>
      <c r="B83" s="143"/>
      <c r="C83" s="10" t="s">
        <v>2</v>
      </c>
      <c r="D83" s="118"/>
      <c r="E83" s="118"/>
      <c r="F83" s="118"/>
      <c r="G83" s="118"/>
      <c r="H83" s="31">
        <f>H77+G8</f>
        <v>9547.554</v>
      </c>
    </row>
    <row r="84" spans="1:8" ht="13.5" customHeight="1" thickBot="1" thickTop="1">
      <c r="A84" s="123" t="s">
        <v>77</v>
      </c>
      <c r="B84" s="125" t="str">
        <f>B78</f>
        <v>3,2 DI-D</v>
      </c>
      <c r="C84" s="11" t="s">
        <v>1</v>
      </c>
      <c r="D84" s="127"/>
      <c r="E84" s="127"/>
      <c r="F84" s="127"/>
      <c r="G84" s="127"/>
      <c r="H84" s="32">
        <f>H78+G9+G10</f>
        <v>18800.600000000002</v>
      </c>
    </row>
    <row r="85" spans="1:8" ht="14.25" thickBot="1" thickTop="1">
      <c r="A85" s="123"/>
      <c r="B85" s="126"/>
      <c r="C85" s="12" t="s">
        <v>2</v>
      </c>
      <c r="D85" s="128"/>
      <c r="E85" s="128"/>
      <c r="F85" s="128"/>
      <c r="G85" s="128"/>
      <c r="H85" s="32">
        <f>H79+G9+G10</f>
        <v>18800.600000000002</v>
      </c>
    </row>
    <row r="86" spans="1:8" ht="14.25" thickBot="1" thickTop="1">
      <c r="A86" s="123"/>
      <c r="B86" s="131">
        <v>3</v>
      </c>
      <c r="C86" s="12" t="s">
        <v>1</v>
      </c>
      <c r="D86" s="128"/>
      <c r="E86" s="128"/>
      <c r="F86" s="128"/>
      <c r="G86" s="172"/>
      <c r="H86" s="32">
        <f>H80+G9+G10</f>
        <v>14795.454</v>
      </c>
    </row>
    <row r="87" spans="1:8" ht="14.25" thickBot="1" thickTop="1">
      <c r="A87" s="123"/>
      <c r="B87" s="132"/>
      <c r="C87" s="12" t="s">
        <v>2</v>
      </c>
      <c r="D87" s="128"/>
      <c r="E87" s="128"/>
      <c r="F87" s="128"/>
      <c r="G87" s="172"/>
      <c r="H87" s="32">
        <f>H81+G9+G10</f>
        <v>14795.454</v>
      </c>
    </row>
    <row r="88" spans="1:8" ht="14.25" thickBot="1" thickTop="1">
      <c r="A88" s="123"/>
      <c r="B88" s="126" t="str">
        <f>B82</f>
        <v>3,8 MIVEC</v>
      </c>
      <c r="C88" s="12" t="s">
        <v>1</v>
      </c>
      <c r="D88" s="128"/>
      <c r="E88" s="128"/>
      <c r="F88" s="128"/>
      <c r="G88" s="128"/>
      <c r="H88" s="32"/>
    </row>
    <row r="89" spans="1:8" ht="14.25" thickBot="1" thickTop="1">
      <c r="A89" s="124"/>
      <c r="B89" s="129"/>
      <c r="C89" s="13" t="s">
        <v>2</v>
      </c>
      <c r="D89" s="130"/>
      <c r="E89" s="130"/>
      <c r="F89" s="130"/>
      <c r="G89" s="130"/>
      <c r="H89" s="32">
        <f>H83+G9+G10</f>
        <v>14795.454</v>
      </c>
    </row>
    <row r="90" ht="13.5" thickTop="1"/>
  </sheetData>
  <sheetProtection/>
  <mergeCells count="55">
    <mergeCell ref="G9:H9"/>
    <mergeCell ref="B5:B6"/>
    <mergeCell ref="G5:H5"/>
    <mergeCell ref="G6:H6"/>
    <mergeCell ref="B34:B55"/>
    <mergeCell ref="C34:C44"/>
    <mergeCell ref="C45:C55"/>
    <mergeCell ref="G10:H10"/>
    <mergeCell ref="E22:G22"/>
    <mergeCell ref="E33:G33"/>
    <mergeCell ref="A1:C1"/>
    <mergeCell ref="D1:H1"/>
    <mergeCell ref="A2:C2"/>
    <mergeCell ref="B10:C10"/>
    <mergeCell ref="A3:A8"/>
    <mergeCell ref="B3:B4"/>
    <mergeCell ref="B7:B8"/>
    <mergeCell ref="G4:H4"/>
    <mergeCell ref="G7:H7"/>
    <mergeCell ref="G8:H8"/>
    <mergeCell ref="G2:H2"/>
    <mergeCell ref="G3:H3"/>
    <mergeCell ref="E2:F2"/>
    <mergeCell ref="E3:F8"/>
    <mergeCell ref="E9:F9"/>
    <mergeCell ref="E10:F10"/>
    <mergeCell ref="A12:A77"/>
    <mergeCell ref="B12:B33"/>
    <mergeCell ref="C12:C22"/>
    <mergeCell ref="A9:A10"/>
    <mergeCell ref="B9:C9"/>
    <mergeCell ref="C23:C33"/>
    <mergeCell ref="B56:B77"/>
    <mergeCell ref="C56:C66"/>
    <mergeCell ref="E66:G66"/>
    <mergeCell ref="C67:C77"/>
    <mergeCell ref="E77:G77"/>
    <mergeCell ref="A84:A89"/>
    <mergeCell ref="B84:B85"/>
    <mergeCell ref="D84:G84"/>
    <mergeCell ref="D85:G85"/>
    <mergeCell ref="B88:B89"/>
    <mergeCell ref="D88:G88"/>
    <mergeCell ref="D89:G89"/>
    <mergeCell ref="B86:B87"/>
    <mergeCell ref="D86:G86"/>
    <mergeCell ref="D87:G87"/>
    <mergeCell ref="A78:A83"/>
    <mergeCell ref="B78:B79"/>
    <mergeCell ref="D78:G78"/>
    <mergeCell ref="D79:G79"/>
    <mergeCell ref="B82:B83"/>
    <mergeCell ref="D82:G82"/>
    <mergeCell ref="D83:G83"/>
    <mergeCell ref="B80:B8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K76" sqref="K76"/>
    </sheetView>
  </sheetViews>
  <sheetFormatPr defaultColWidth="9.00390625" defaultRowHeight="12.75"/>
  <cols>
    <col min="1" max="1" width="20.375" style="1" customWidth="1"/>
    <col min="2" max="2" width="10.25390625" style="1" bestFit="1" customWidth="1"/>
    <col min="3" max="3" width="10.875" style="1" customWidth="1"/>
    <col min="4" max="4" width="20.25390625" style="48" customWidth="1"/>
    <col min="5" max="5" width="24.375" style="4" customWidth="1"/>
    <col min="6" max="6" width="19.625" style="4" bestFit="1" customWidth="1"/>
    <col min="7" max="7" width="16.87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87" t="str">
        <f>ТО15000!A1</f>
        <v>Pajero IV (BK)</v>
      </c>
      <c r="B1" s="188"/>
      <c r="C1" s="188"/>
      <c r="D1" s="152" t="s">
        <v>45</v>
      </c>
      <c r="E1" s="152"/>
      <c r="F1" s="152"/>
      <c r="G1" s="153"/>
      <c r="H1" s="154"/>
    </row>
    <row r="2" spans="1:8" ht="16.5" thickTop="1">
      <c r="A2" s="155"/>
      <c r="B2" s="112"/>
      <c r="C2" s="112"/>
      <c r="D2" s="41" t="s">
        <v>15</v>
      </c>
      <c r="E2" s="164" t="s">
        <v>74</v>
      </c>
      <c r="F2" s="165"/>
      <c r="G2" s="170" t="s">
        <v>72</v>
      </c>
      <c r="H2" s="171"/>
    </row>
    <row r="3" spans="1:16" ht="12.75">
      <c r="A3" s="123" t="s">
        <v>48</v>
      </c>
      <c r="B3" s="158" t="str">
        <f>ТО285000!B3</f>
        <v>3,2 DI-D</v>
      </c>
      <c r="C3" s="6" t="s">
        <v>1</v>
      </c>
      <c r="D3" s="42">
        <v>4.8</v>
      </c>
      <c r="E3" s="181">
        <f>ТО15000!E3</f>
        <v>2499</v>
      </c>
      <c r="F3" s="182"/>
      <c r="G3" s="160">
        <f>D3*E3</f>
        <v>11995.199999999999</v>
      </c>
      <c r="H3" s="161"/>
      <c r="I3" s="2"/>
      <c r="J3" s="2"/>
      <c r="K3" s="2"/>
      <c r="L3" s="2"/>
      <c r="M3" s="2"/>
      <c r="N3" s="2"/>
      <c r="O3" s="2"/>
      <c r="P3" s="2"/>
    </row>
    <row r="4" spans="1:16" ht="12.75">
      <c r="A4" s="123"/>
      <c r="B4" s="158"/>
      <c r="C4" s="6" t="s">
        <v>2</v>
      </c>
      <c r="D4" s="42">
        <v>4.6</v>
      </c>
      <c r="E4" s="183"/>
      <c r="F4" s="184"/>
      <c r="G4" s="160">
        <f>D4*E3</f>
        <v>11495.4</v>
      </c>
      <c r="H4" s="161"/>
      <c r="I4" s="2"/>
      <c r="J4" s="2"/>
      <c r="K4" s="2"/>
      <c r="L4" s="2"/>
      <c r="M4" s="2"/>
      <c r="N4" s="2"/>
      <c r="O4" s="2"/>
      <c r="P4" s="2"/>
    </row>
    <row r="5" spans="1:16" ht="12.75">
      <c r="A5" s="123"/>
      <c r="B5" s="131">
        <v>3</v>
      </c>
      <c r="C5" s="6" t="s">
        <v>1</v>
      </c>
      <c r="D5" s="42">
        <v>4.3</v>
      </c>
      <c r="E5" s="183"/>
      <c r="F5" s="184"/>
      <c r="G5" s="160">
        <f>D5*E3</f>
        <v>10745.699999999999</v>
      </c>
      <c r="H5" s="172"/>
      <c r="I5" s="2"/>
      <c r="J5" s="2"/>
      <c r="K5" s="2"/>
      <c r="L5" s="2"/>
      <c r="M5" s="2"/>
      <c r="N5" s="2"/>
      <c r="O5" s="2"/>
      <c r="P5" s="2"/>
    </row>
    <row r="6" spans="1:16" ht="12.75">
      <c r="A6" s="123"/>
      <c r="B6" s="132"/>
      <c r="C6" s="6" t="s">
        <v>2</v>
      </c>
      <c r="D6" s="42">
        <v>4.3</v>
      </c>
      <c r="E6" s="183"/>
      <c r="F6" s="184"/>
      <c r="G6" s="160">
        <f>D6*E3</f>
        <v>10745.699999999999</v>
      </c>
      <c r="H6" s="172"/>
      <c r="I6" s="2"/>
      <c r="J6" s="2"/>
      <c r="K6" s="2"/>
      <c r="L6" s="2"/>
      <c r="M6" s="2"/>
      <c r="N6" s="2"/>
      <c r="O6" s="2"/>
      <c r="P6" s="2"/>
    </row>
    <row r="7" spans="1:16" ht="12.75">
      <c r="A7" s="123"/>
      <c r="B7" s="158" t="str">
        <f>ТО285000!B7</f>
        <v>3,8 MIVEC</v>
      </c>
      <c r="C7" s="6" t="s">
        <v>1</v>
      </c>
      <c r="D7" s="42"/>
      <c r="E7" s="183"/>
      <c r="F7" s="184"/>
      <c r="G7" s="160"/>
      <c r="H7" s="161"/>
      <c r="I7" s="2"/>
      <c r="J7" s="2"/>
      <c r="K7" s="2"/>
      <c r="L7" s="2"/>
      <c r="M7" s="2"/>
      <c r="N7" s="2"/>
      <c r="O7" s="2"/>
      <c r="P7" s="2"/>
    </row>
    <row r="8" spans="1:16" ht="13.5" thickBot="1">
      <c r="A8" s="124"/>
      <c r="B8" s="159"/>
      <c r="C8" s="7" t="s">
        <v>2</v>
      </c>
      <c r="D8" s="43">
        <v>4.3</v>
      </c>
      <c r="E8" s="185"/>
      <c r="F8" s="186"/>
      <c r="G8" s="162">
        <f>D8*E3</f>
        <v>10745.699999999999</v>
      </c>
      <c r="H8" s="163"/>
      <c r="I8" s="2"/>
      <c r="J8" s="2"/>
      <c r="K8" s="2"/>
      <c r="L8" s="2"/>
      <c r="M8" s="2"/>
      <c r="N8" s="2"/>
      <c r="O8" s="2"/>
      <c r="P8" s="2"/>
    </row>
    <row r="9" spans="1:16" ht="13.5" customHeight="1" thickTop="1">
      <c r="A9" s="166" t="s">
        <v>14</v>
      </c>
      <c r="B9" s="58"/>
      <c r="C9" s="59"/>
      <c r="D9" s="15"/>
      <c r="E9" s="148"/>
      <c r="F9" s="149"/>
      <c r="G9" s="150"/>
      <c r="H9" s="151"/>
      <c r="I9" s="2"/>
      <c r="J9" s="2"/>
      <c r="K9" s="2"/>
      <c r="L9" s="2"/>
      <c r="M9" s="2"/>
      <c r="N9" s="2"/>
      <c r="O9" s="2"/>
      <c r="P9" s="2"/>
    </row>
    <row r="10" spans="1:16" s="4" customFormat="1" ht="13.5" thickBot="1">
      <c r="A10" s="167"/>
      <c r="B10" s="169" t="s">
        <v>12</v>
      </c>
      <c r="C10" s="108"/>
      <c r="D10" s="44">
        <f>ТО15000!D10</f>
        <v>0.5</v>
      </c>
      <c r="E10" s="108">
        <f>ТО15000!E10</f>
        <v>2499</v>
      </c>
      <c r="F10" s="109"/>
      <c r="G10" s="110">
        <f>D10*E10</f>
        <v>1249.5</v>
      </c>
      <c r="H10" s="111"/>
      <c r="I10" s="3"/>
      <c r="J10" s="3"/>
      <c r="K10" s="3"/>
      <c r="L10" s="3"/>
      <c r="M10" s="3"/>
      <c r="N10" s="3"/>
      <c r="O10" s="3"/>
      <c r="P10" s="3"/>
    </row>
    <row r="11" spans="1:8" ht="48.75" customHeight="1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5" t="str">
        <f>B3</f>
        <v>3,2 DI-D</v>
      </c>
      <c r="C12" s="114" t="s">
        <v>1</v>
      </c>
      <c r="D12" s="70" t="s">
        <v>4</v>
      </c>
      <c r="E12" s="69" t="s">
        <v>67</v>
      </c>
      <c r="F12" s="69">
        <v>9.3</v>
      </c>
      <c r="G12" s="78">
        <f>'[2]Масла и технические жидкости'!$C$4</f>
        <v>522</v>
      </c>
      <c r="H12" s="34">
        <f>F12*G12</f>
        <v>4854.6</v>
      </c>
    </row>
    <row r="13" spans="1:8" ht="12.75">
      <c r="A13" s="144"/>
      <c r="B13" s="135"/>
      <c r="C13" s="115"/>
      <c r="D13" s="70" t="s">
        <v>7</v>
      </c>
      <c r="E13" s="62" t="s">
        <v>63</v>
      </c>
      <c r="F13" s="62">
        <v>1</v>
      </c>
      <c r="G13" s="71">
        <f>'[2]Запчасти'!$C$155</f>
        <v>858</v>
      </c>
      <c r="H13" s="35">
        <f>F13*G13</f>
        <v>858</v>
      </c>
    </row>
    <row r="14" spans="1:8" ht="12.75">
      <c r="A14" s="144"/>
      <c r="B14" s="135"/>
      <c r="C14" s="115"/>
      <c r="D14" s="70" t="s">
        <v>8</v>
      </c>
      <c r="E14" s="62" t="s">
        <v>65</v>
      </c>
      <c r="F14" s="62">
        <v>1</v>
      </c>
      <c r="G14" s="71">
        <f>'[2]Запчасти'!$C$149</f>
        <v>1310</v>
      </c>
      <c r="H14" s="35">
        <f>F14*G14</f>
        <v>1310</v>
      </c>
    </row>
    <row r="15" spans="1:8" ht="12.75">
      <c r="A15" s="144"/>
      <c r="B15" s="135"/>
      <c r="C15" s="115"/>
      <c r="D15" s="5" t="s">
        <v>61</v>
      </c>
      <c r="E15" s="62" t="s">
        <v>66</v>
      </c>
      <c r="F15" s="62">
        <v>1</v>
      </c>
      <c r="G15" s="71">
        <f>'[2]Запчасти'!$C$157</f>
        <v>1782</v>
      </c>
      <c r="H15" s="35">
        <f aca="true" t="shared" si="0" ref="H15:H20">F15*G15</f>
        <v>1782</v>
      </c>
    </row>
    <row r="16" spans="1:8" ht="52.5" customHeight="1">
      <c r="A16" s="144"/>
      <c r="B16" s="135"/>
      <c r="C16" s="115"/>
      <c r="D16" s="70" t="s">
        <v>21</v>
      </c>
      <c r="E16" s="62" t="s">
        <v>68</v>
      </c>
      <c r="F16" s="62">
        <v>1</v>
      </c>
      <c r="G16" s="71">
        <f>'[2]Масла и технические жидкости'!$C$6</f>
        <v>275</v>
      </c>
      <c r="H16" s="35">
        <f t="shared" si="0"/>
        <v>275</v>
      </c>
    </row>
    <row r="17" spans="1:8" ht="12.75">
      <c r="A17" s="144"/>
      <c r="B17" s="135"/>
      <c r="C17" s="115"/>
      <c r="D17" s="70" t="s">
        <v>22</v>
      </c>
      <c r="E17" s="62" t="s">
        <v>64</v>
      </c>
      <c r="F17" s="62">
        <v>1</v>
      </c>
      <c r="G17" s="71">
        <f>'[2]Запчасти'!$C$156</f>
        <v>1993</v>
      </c>
      <c r="H17" s="35">
        <f t="shared" si="0"/>
        <v>1993</v>
      </c>
    </row>
    <row r="18" spans="1:8" ht="25.5">
      <c r="A18" s="144"/>
      <c r="B18" s="135"/>
      <c r="C18" s="115"/>
      <c r="D18" s="70" t="s">
        <v>27</v>
      </c>
      <c r="E18" s="62" t="str">
        <f>'[2]Масла и технические жидкости'!$B$14</f>
        <v>Antifreeze Extra</v>
      </c>
      <c r="F18" s="62">
        <v>11</v>
      </c>
      <c r="G18" s="71">
        <f>'[2]Масла и технические жидкости'!$C$14</f>
        <v>332</v>
      </c>
      <c r="H18" s="35">
        <f t="shared" si="0"/>
        <v>3652</v>
      </c>
    </row>
    <row r="19" spans="1:8" ht="12.75">
      <c r="A19" s="144"/>
      <c r="B19" s="135"/>
      <c r="C19" s="115"/>
      <c r="D19" s="15"/>
      <c r="E19" s="3"/>
      <c r="F19" s="3"/>
      <c r="G19" s="73"/>
      <c r="H19" s="35">
        <f t="shared" si="0"/>
        <v>0</v>
      </c>
    </row>
    <row r="20" spans="1:8" ht="13.5" thickBot="1">
      <c r="A20" s="144"/>
      <c r="B20" s="135"/>
      <c r="C20" s="115"/>
      <c r="D20" s="15"/>
      <c r="E20" s="3"/>
      <c r="F20" s="3"/>
      <c r="G20" s="73"/>
      <c r="H20" s="35">
        <f t="shared" si="0"/>
        <v>0</v>
      </c>
    </row>
    <row r="21" spans="1:8" ht="14.25" thickBot="1" thickTop="1">
      <c r="A21" s="144"/>
      <c r="B21" s="135"/>
      <c r="C21" s="116"/>
      <c r="D21" s="46" t="s">
        <v>11</v>
      </c>
      <c r="E21" s="112"/>
      <c r="F21" s="112"/>
      <c r="G21" s="113"/>
      <c r="H21" s="36">
        <f>SUM(H12:H20)</f>
        <v>14724.6</v>
      </c>
    </row>
    <row r="22" spans="1:8" ht="13.5" thickTop="1">
      <c r="A22" s="144"/>
      <c r="B22" s="135"/>
      <c r="C22" s="115" t="s">
        <v>2</v>
      </c>
      <c r="D22" s="15" t="s">
        <v>4</v>
      </c>
      <c r="E22" s="16" t="s">
        <v>67</v>
      </c>
      <c r="F22" s="16">
        <v>9.3</v>
      </c>
      <c r="G22" s="78">
        <f>'[2]Масла и технические жидкости'!$C$4</f>
        <v>522</v>
      </c>
      <c r="H22" s="35">
        <f>F22*G22</f>
        <v>4854.6</v>
      </c>
    </row>
    <row r="23" spans="1:8" ht="12.75">
      <c r="A23" s="144"/>
      <c r="B23" s="135"/>
      <c r="C23" s="115"/>
      <c r="D23" s="15" t="s">
        <v>7</v>
      </c>
      <c r="E23" s="3" t="s">
        <v>63</v>
      </c>
      <c r="F23" s="3">
        <v>1</v>
      </c>
      <c r="G23" s="71">
        <f>'[2]Запчасти'!$C$155</f>
        <v>858</v>
      </c>
      <c r="H23" s="35">
        <f aca="true" t="shared" si="1" ref="H23:H30">F23*G23</f>
        <v>858</v>
      </c>
    </row>
    <row r="24" spans="1:8" ht="12.75">
      <c r="A24" s="144"/>
      <c r="B24" s="135"/>
      <c r="C24" s="115"/>
      <c r="D24" s="15" t="s">
        <v>8</v>
      </c>
      <c r="E24" s="3" t="s">
        <v>65</v>
      </c>
      <c r="F24" s="3">
        <v>1</v>
      </c>
      <c r="G24" s="71">
        <f>'[2]Запчасти'!$C$149</f>
        <v>1310</v>
      </c>
      <c r="H24" s="35">
        <f t="shared" si="1"/>
        <v>1310</v>
      </c>
    </row>
    <row r="25" spans="1:8" ht="12.75">
      <c r="A25" s="144"/>
      <c r="B25" s="135"/>
      <c r="C25" s="115"/>
      <c r="D25" s="17" t="s">
        <v>61</v>
      </c>
      <c r="E25" s="3" t="s">
        <v>66</v>
      </c>
      <c r="F25" s="3">
        <v>1</v>
      </c>
      <c r="G25" s="71">
        <f>'[2]Запчасти'!$C$157</f>
        <v>1782</v>
      </c>
      <c r="H25" s="35">
        <f t="shared" si="1"/>
        <v>1782</v>
      </c>
    </row>
    <row r="26" spans="1:8" ht="38.25">
      <c r="A26" s="144"/>
      <c r="B26" s="135"/>
      <c r="C26" s="115"/>
      <c r="D26" s="15" t="s">
        <v>69</v>
      </c>
      <c r="E26" s="3" t="s">
        <v>68</v>
      </c>
      <c r="F26" s="3">
        <v>1</v>
      </c>
      <c r="G26" s="71">
        <f>'[2]Масла и технические жидкости'!$C$6</f>
        <v>275</v>
      </c>
      <c r="H26" s="35">
        <f t="shared" si="1"/>
        <v>275</v>
      </c>
    </row>
    <row r="27" spans="1:8" ht="12.75">
      <c r="A27" s="144"/>
      <c r="B27" s="135"/>
      <c r="C27" s="115"/>
      <c r="D27" s="15" t="s">
        <v>22</v>
      </c>
      <c r="E27" s="3" t="s">
        <v>64</v>
      </c>
      <c r="F27" s="3">
        <v>1</v>
      </c>
      <c r="G27" s="71">
        <f>'[2]Запчасти'!$C$156</f>
        <v>1993</v>
      </c>
      <c r="H27" s="35">
        <f t="shared" si="1"/>
        <v>1993</v>
      </c>
    </row>
    <row r="28" spans="1:8" ht="25.5">
      <c r="A28" s="144"/>
      <c r="B28" s="135"/>
      <c r="C28" s="115"/>
      <c r="D28" s="15" t="s">
        <v>27</v>
      </c>
      <c r="E28" s="3" t="str">
        <f>'[2]Масла и технические жидкости'!$B$14</f>
        <v>Antifreeze Extra</v>
      </c>
      <c r="F28" s="3">
        <v>11</v>
      </c>
      <c r="G28" s="73">
        <f>'[2]Масла и технические жидкости'!$C$14</f>
        <v>332</v>
      </c>
      <c r="H28" s="35">
        <f t="shared" si="1"/>
        <v>3652</v>
      </c>
    </row>
    <row r="29" spans="1:8" ht="12.75">
      <c r="A29" s="144"/>
      <c r="B29" s="135"/>
      <c r="C29" s="115"/>
      <c r="D29" s="15"/>
      <c r="E29" s="3"/>
      <c r="F29" s="3"/>
      <c r="G29" s="73"/>
      <c r="H29" s="35">
        <f t="shared" si="1"/>
        <v>0</v>
      </c>
    </row>
    <row r="30" spans="1:8" ht="13.5" thickBot="1">
      <c r="A30" s="144"/>
      <c r="B30" s="135"/>
      <c r="C30" s="115"/>
      <c r="D30" s="15"/>
      <c r="E30" s="3"/>
      <c r="F30" s="3"/>
      <c r="G30" s="73"/>
      <c r="H30" s="35">
        <f t="shared" si="1"/>
        <v>0</v>
      </c>
    </row>
    <row r="31" spans="1:8" ht="14.25" thickBot="1" thickTop="1">
      <c r="A31" s="144"/>
      <c r="B31" s="136"/>
      <c r="C31" s="115"/>
      <c r="D31" s="46" t="s">
        <v>11</v>
      </c>
      <c r="E31" s="112"/>
      <c r="F31" s="112"/>
      <c r="G31" s="113"/>
      <c r="H31" s="36">
        <f>SUM(H22:H30)</f>
        <v>14724.6</v>
      </c>
    </row>
    <row r="32" spans="1:8" ht="13.5" thickTop="1">
      <c r="A32" s="144"/>
      <c r="B32" s="201">
        <v>3</v>
      </c>
      <c r="C32" s="114" t="s">
        <v>1</v>
      </c>
      <c r="D32" s="15" t="s">
        <v>4</v>
      </c>
      <c r="E32" s="16" t="s">
        <v>73</v>
      </c>
      <c r="F32" s="2">
        <v>4.9</v>
      </c>
      <c r="G32" s="68">
        <f>'[2]Масла и технические жидкости'!$C$5</f>
        <v>711.46</v>
      </c>
      <c r="H32" s="35">
        <f>F32*G32</f>
        <v>3486.1540000000005</v>
      </c>
    </row>
    <row r="33" spans="1:8" ht="12.75">
      <c r="A33" s="144"/>
      <c r="B33" s="201"/>
      <c r="C33" s="115"/>
      <c r="D33" s="15" t="s">
        <v>7</v>
      </c>
      <c r="E33" s="2" t="str">
        <f>'[2]Запчасти'!$B$194</f>
        <v>MD352626</v>
      </c>
      <c r="F33" s="2">
        <v>1</v>
      </c>
      <c r="G33" s="68">
        <f>'[2]Запчасти'!$C$194</f>
        <v>753</v>
      </c>
      <c r="H33" s="35">
        <f aca="true" t="shared" si="2" ref="H33:H41">F33*G33</f>
        <v>753</v>
      </c>
    </row>
    <row r="34" spans="1:8" ht="12.75">
      <c r="A34" s="144"/>
      <c r="B34" s="201"/>
      <c r="C34" s="115"/>
      <c r="D34" s="15" t="s">
        <v>8</v>
      </c>
      <c r="E34" s="2" t="str">
        <f>'[2]Запчасти'!$B$195</f>
        <v>7803A028</v>
      </c>
      <c r="F34" s="2">
        <v>1</v>
      </c>
      <c r="G34" s="68">
        <f>'[2]Запчасти'!$C$195</f>
        <v>1310</v>
      </c>
      <c r="H34" s="35">
        <f t="shared" si="2"/>
        <v>1310</v>
      </c>
    </row>
    <row r="35" spans="1:8" ht="12.75">
      <c r="A35" s="144"/>
      <c r="B35" s="201"/>
      <c r="C35" s="115"/>
      <c r="D35" s="15" t="s">
        <v>20</v>
      </c>
      <c r="E35" s="2" t="str">
        <f>'[2]Запчасти'!$B$198</f>
        <v>1822A002</v>
      </c>
      <c r="F35" s="2">
        <v>6</v>
      </c>
      <c r="G35" s="68">
        <f>'[2]Запчасти'!$C$198</f>
        <v>1099</v>
      </c>
      <c r="H35" s="35">
        <f t="shared" si="2"/>
        <v>6594</v>
      </c>
    </row>
    <row r="36" spans="1:8" ht="25.5">
      <c r="A36" s="144"/>
      <c r="B36" s="201"/>
      <c r="C36" s="115"/>
      <c r="D36" s="15" t="s">
        <v>27</v>
      </c>
      <c r="E36" s="3" t="str">
        <f>'[2]Масла и технические жидкости'!$B$14</f>
        <v>Antifreeze Extra</v>
      </c>
      <c r="F36" s="3">
        <v>11</v>
      </c>
      <c r="G36" s="73">
        <f>'[2]Масла и технические жидкости'!$C$14</f>
        <v>332</v>
      </c>
      <c r="H36" s="35">
        <f t="shared" si="2"/>
        <v>3652</v>
      </c>
    </row>
    <row r="37" spans="1:8" ht="38.25">
      <c r="A37" s="144"/>
      <c r="B37" s="201"/>
      <c r="C37" s="115"/>
      <c r="D37" s="15" t="s">
        <v>69</v>
      </c>
      <c r="E37" s="3" t="str">
        <f>'[2]Масла и технические жидкости'!$B$6</f>
        <v>Mobil DOT4</v>
      </c>
      <c r="F37" s="3">
        <v>1</v>
      </c>
      <c r="G37" s="73">
        <f>'[2]Масла и технические жидкости'!$C$6</f>
        <v>275</v>
      </c>
      <c r="H37" s="35">
        <f t="shared" si="2"/>
        <v>275</v>
      </c>
    </row>
    <row r="38" spans="1:8" ht="12.75">
      <c r="A38" s="144"/>
      <c r="B38" s="201"/>
      <c r="C38" s="115"/>
      <c r="D38" s="15" t="s">
        <v>22</v>
      </c>
      <c r="E38" s="2" t="str">
        <f>'[2]Запчасти'!$B$150</f>
        <v>MR571476</v>
      </c>
      <c r="F38" s="3">
        <v>1</v>
      </c>
      <c r="G38" s="73">
        <f>'[2]Запчасти'!$C$150</f>
        <v>2159</v>
      </c>
      <c r="H38" s="35">
        <f t="shared" si="2"/>
        <v>2159</v>
      </c>
    </row>
    <row r="39" spans="1:8" ht="25.5">
      <c r="A39" s="144"/>
      <c r="B39" s="201"/>
      <c r="C39" s="115"/>
      <c r="D39" s="101" t="s">
        <v>79</v>
      </c>
      <c r="E39" s="2" t="str">
        <f>'[2]Запчасти'!$B$161</f>
        <v>MD199282</v>
      </c>
      <c r="F39" s="2">
        <v>1</v>
      </c>
      <c r="G39" s="68">
        <f>'[2]Запчасти'!$C$161</f>
        <v>557</v>
      </c>
      <c r="H39" s="35">
        <f t="shared" si="2"/>
        <v>557</v>
      </c>
    </row>
    <row r="40" spans="1:8" ht="12.75">
      <c r="A40" s="144"/>
      <c r="B40" s="201"/>
      <c r="C40" s="115"/>
      <c r="D40" s="15"/>
      <c r="E40" s="2"/>
      <c r="F40" s="2"/>
      <c r="G40" s="2"/>
      <c r="H40" s="35">
        <f t="shared" si="2"/>
        <v>0</v>
      </c>
    </row>
    <row r="41" spans="1:8" ht="13.5" thickBot="1">
      <c r="A41" s="144"/>
      <c r="B41" s="201"/>
      <c r="C41" s="115"/>
      <c r="D41" s="15"/>
      <c r="E41" s="2"/>
      <c r="F41" s="2"/>
      <c r="G41" s="2"/>
      <c r="H41" s="35">
        <f t="shared" si="2"/>
        <v>0</v>
      </c>
    </row>
    <row r="42" spans="1:8" ht="14.25" thickBot="1" thickTop="1">
      <c r="A42" s="144"/>
      <c r="B42" s="201"/>
      <c r="C42" s="116"/>
      <c r="D42" s="46" t="s">
        <v>11</v>
      </c>
      <c r="E42" s="84"/>
      <c r="F42" s="84"/>
      <c r="G42" s="84"/>
      <c r="H42" s="36">
        <f>SUM(H32:H41)</f>
        <v>18786.154000000002</v>
      </c>
    </row>
    <row r="43" spans="1:8" ht="13.5" thickTop="1">
      <c r="A43" s="144"/>
      <c r="B43" s="201"/>
      <c r="C43" s="114" t="s">
        <v>2</v>
      </c>
      <c r="D43" s="15" t="s">
        <v>4</v>
      </c>
      <c r="E43" s="16" t="s">
        <v>73</v>
      </c>
      <c r="F43" s="2">
        <v>4.9</v>
      </c>
      <c r="G43" s="68">
        <f>'[2]Масла и технические жидкости'!$C$5</f>
        <v>711.46</v>
      </c>
      <c r="H43" s="35">
        <f>F43*G43</f>
        <v>3486.1540000000005</v>
      </c>
    </row>
    <row r="44" spans="1:8" ht="12.75">
      <c r="A44" s="144"/>
      <c r="B44" s="201"/>
      <c r="C44" s="115"/>
      <c r="D44" s="15" t="s">
        <v>7</v>
      </c>
      <c r="E44" s="2" t="str">
        <f>'[2]Запчасти'!$B$194</f>
        <v>MD352626</v>
      </c>
      <c r="F44" s="2">
        <v>1</v>
      </c>
      <c r="G44" s="68">
        <f>'[2]Запчасти'!$C$194</f>
        <v>753</v>
      </c>
      <c r="H44" s="35">
        <f aca="true" t="shared" si="3" ref="H44:H52">F44*G44</f>
        <v>753</v>
      </c>
    </row>
    <row r="45" spans="1:8" ht="12.75">
      <c r="A45" s="144"/>
      <c r="B45" s="201"/>
      <c r="C45" s="115"/>
      <c r="D45" s="15" t="s">
        <v>8</v>
      </c>
      <c r="E45" s="2" t="str">
        <f>'[2]Запчасти'!$B$195</f>
        <v>7803A028</v>
      </c>
      <c r="F45" s="2">
        <v>1</v>
      </c>
      <c r="G45" s="68">
        <f>'[2]Запчасти'!$C$195</f>
        <v>1310</v>
      </c>
      <c r="H45" s="35">
        <f t="shared" si="3"/>
        <v>1310</v>
      </c>
    </row>
    <row r="46" spans="1:8" ht="12.75">
      <c r="A46" s="144"/>
      <c r="B46" s="201"/>
      <c r="C46" s="115"/>
      <c r="D46" s="15" t="s">
        <v>20</v>
      </c>
      <c r="E46" s="2" t="str">
        <f>'[2]Запчасти'!$B$198</f>
        <v>1822A002</v>
      </c>
      <c r="F46" s="2">
        <v>6</v>
      </c>
      <c r="G46" s="68">
        <f>'[2]Запчасти'!$C$198</f>
        <v>1099</v>
      </c>
      <c r="H46" s="35">
        <f t="shared" si="3"/>
        <v>6594</v>
      </c>
    </row>
    <row r="47" spans="1:8" ht="25.5">
      <c r="A47" s="144"/>
      <c r="B47" s="201"/>
      <c r="C47" s="115"/>
      <c r="D47" s="15" t="s">
        <v>27</v>
      </c>
      <c r="E47" s="3" t="str">
        <f>E37</f>
        <v>Mobil DOT4</v>
      </c>
      <c r="F47" s="3">
        <v>11</v>
      </c>
      <c r="G47" s="73">
        <f>G36</f>
        <v>332</v>
      </c>
      <c r="H47" s="35">
        <f t="shared" si="3"/>
        <v>3652</v>
      </c>
    </row>
    <row r="48" spans="1:8" ht="38.25">
      <c r="A48" s="144"/>
      <c r="B48" s="201"/>
      <c r="C48" s="115"/>
      <c r="D48" s="15" t="s">
        <v>69</v>
      </c>
      <c r="E48" s="3" t="str">
        <f>E38</f>
        <v>MR571476</v>
      </c>
      <c r="F48" s="3">
        <v>1</v>
      </c>
      <c r="G48" s="73">
        <f>G37</f>
        <v>275</v>
      </c>
      <c r="H48" s="35">
        <f t="shared" si="3"/>
        <v>275</v>
      </c>
    </row>
    <row r="49" spans="1:8" ht="12.75">
      <c r="A49" s="144"/>
      <c r="B49" s="201"/>
      <c r="C49" s="115"/>
      <c r="D49" s="15" t="s">
        <v>22</v>
      </c>
      <c r="E49" s="2" t="str">
        <f>'[2]Запчасти'!$B$150</f>
        <v>MR571476</v>
      </c>
      <c r="F49" s="3">
        <v>1</v>
      </c>
      <c r="G49" s="73">
        <f>G38</f>
        <v>2159</v>
      </c>
      <c r="H49" s="35">
        <f t="shared" si="3"/>
        <v>2159</v>
      </c>
    </row>
    <row r="50" spans="1:8" ht="25.5">
      <c r="A50" s="144"/>
      <c r="B50" s="201"/>
      <c r="C50" s="115"/>
      <c r="D50" s="101" t="s">
        <v>79</v>
      </c>
      <c r="E50" s="2" t="str">
        <f>E39</f>
        <v>MD199282</v>
      </c>
      <c r="F50" s="2">
        <v>1</v>
      </c>
      <c r="G50" s="68">
        <f>G39</f>
        <v>557</v>
      </c>
      <c r="H50" s="35">
        <f t="shared" si="3"/>
        <v>557</v>
      </c>
    </row>
    <row r="51" spans="1:8" ht="12.75">
      <c r="A51" s="144"/>
      <c r="B51" s="201"/>
      <c r="C51" s="115"/>
      <c r="D51" s="15"/>
      <c r="E51" s="2"/>
      <c r="F51" s="2"/>
      <c r="G51" s="2"/>
      <c r="H51" s="35">
        <f t="shared" si="3"/>
        <v>0</v>
      </c>
    </row>
    <row r="52" spans="1:8" ht="13.5" thickBot="1">
      <c r="A52" s="144"/>
      <c r="B52" s="201"/>
      <c r="C52" s="115"/>
      <c r="D52" s="15"/>
      <c r="E52" s="2"/>
      <c r="F52" s="2"/>
      <c r="G52" s="2"/>
      <c r="H52" s="35">
        <f t="shared" si="3"/>
        <v>0</v>
      </c>
    </row>
    <row r="53" spans="1:8" ht="14.25" thickBot="1" thickTop="1">
      <c r="A53" s="144"/>
      <c r="B53" s="202"/>
      <c r="C53" s="116"/>
      <c r="D53" s="46" t="s">
        <v>11</v>
      </c>
      <c r="E53" s="2"/>
      <c r="F53" s="2"/>
      <c r="G53" s="2"/>
      <c r="H53" s="36">
        <f>SUM(H43:H52)</f>
        <v>18786.154000000002</v>
      </c>
    </row>
    <row r="54" spans="1:8" ht="13.5" thickTop="1">
      <c r="A54" s="144"/>
      <c r="B54" s="133" t="str">
        <f>B7</f>
        <v>3,8 MIVEC</v>
      </c>
      <c r="C54" s="114" t="s">
        <v>1</v>
      </c>
      <c r="D54" s="47"/>
      <c r="E54" s="16"/>
      <c r="F54" s="16"/>
      <c r="G54" s="79"/>
      <c r="H54" s="35">
        <f>F54*G54</f>
        <v>0</v>
      </c>
    </row>
    <row r="55" spans="1:8" ht="12.75">
      <c r="A55" s="144"/>
      <c r="B55" s="133"/>
      <c r="C55" s="115"/>
      <c r="D55" s="15"/>
      <c r="E55" s="3"/>
      <c r="F55" s="3"/>
      <c r="G55" s="73"/>
      <c r="H55" s="35">
        <f aca="true" t="shared" si="4" ref="H55:H63">F55*G55</f>
        <v>0</v>
      </c>
    </row>
    <row r="56" spans="1:8" ht="12.75">
      <c r="A56" s="144"/>
      <c r="B56" s="133"/>
      <c r="C56" s="115"/>
      <c r="D56" s="15"/>
      <c r="E56" s="3"/>
      <c r="F56" s="3"/>
      <c r="G56" s="73"/>
      <c r="H56" s="35">
        <f t="shared" si="4"/>
        <v>0</v>
      </c>
    </row>
    <row r="57" spans="1:8" ht="12.75">
      <c r="A57" s="144"/>
      <c r="B57" s="133"/>
      <c r="C57" s="115"/>
      <c r="D57" s="15"/>
      <c r="E57" s="3"/>
      <c r="F57" s="3"/>
      <c r="G57" s="73"/>
      <c r="H57" s="35">
        <f>F57*G57</f>
        <v>0</v>
      </c>
    </row>
    <row r="58" spans="1:8" ht="12.75">
      <c r="A58" s="144"/>
      <c r="B58" s="133"/>
      <c r="C58" s="115"/>
      <c r="D58" s="15"/>
      <c r="E58" s="3"/>
      <c r="F58" s="3"/>
      <c r="G58" s="73"/>
      <c r="H58" s="35">
        <f t="shared" si="4"/>
        <v>0</v>
      </c>
    </row>
    <row r="59" spans="1:8" ht="12.75">
      <c r="A59" s="144"/>
      <c r="B59" s="133"/>
      <c r="C59" s="115"/>
      <c r="D59" s="15"/>
      <c r="E59" s="3"/>
      <c r="F59" s="3"/>
      <c r="G59" s="73"/>
      <c r="H59" s="35">
        <f t="shared" si="4"/>
        <v>0</v>
      </c>
    </row>
    <row r="60" spans="1:8" ht="12.75">
      <c r="A60" s="144"/>
      <c r="B60" s="133"/>
      <c r="C60" s="115"/>
      <c r="D60" s="15"/>
      <c r="E60" s="3"/>
      <c r="F60" s="3"/>
      <c r="G60" s="73"/>
      <c r="H60" s="35">
        <f t="shared" si="4"/>
        <v>0</v>
      </c>
    </row>
    <row r="61" spans="1:8" ht="12.75">
      <c r="A61" s="144"/>
      <c r="B61" s="133"/>
      <c r="C61" s="115"/>
      <c r="D61" s="70"/>
      <c r="E61" s="62"/>
      <c r="F61" s="62"/>
      <c r="G61" s="71"/>
      <c r="H61" s="27">
        <f t="shared" si="4"/>
        <v>0</v>
      </c>
    </row>
    <row r="62" spans="1:8" ht="12.75">
      <c r="A62" s="144"/>
      <c r="B62" s="133"/>
      <c r="C62" s="115"/>
      <c r="D62" s="70"/>
      <c r="E62" s="62"/>
      <c r="F62" s="62"/>
      <c r="G62" s="71"/>
      <c r="H62" s="27">
        <f t="shared" si="4"/>
        <v>0</v>
      </c>
    </row>
    <row r="63" spans="1:8" ht="13.5" thickBot="1">
      <c r="A63" s="144"/>
      <c r="B63" s="133"/>
      <c r="C63" s="115"/>
      <c r="D63" s="15"/>
      <c r="E63" s="3"/>
      <c r="F63" s="3"/>
      <c r="G63" s="73"/>
      <c r="H63" s="35">
        <f t="shared" si="4"/>
        <v>0</v>
      </c>
    </row>
    <row r="64" spans="1:8" ht="14.25" thickBot="1" thickTop="1">
      <c r="A64" s="144"/>
      <c r="B64" s="133"/>
      <c r="C64" s="116"/>
      <c r="D64" s="46" t="s">
        <v>11</v>
      </c>
      <c r="E64" s="112"/>
      <c r="F64" s="112"/>
      <c r="G64" s="113"/>
      <c r="H64" s="36">
        <f>SUM(H54:H63)</f>
        <v>0</v>
      </c>
    </row>
    <row r="65" spans="1:8" ht="13.5" thickTop="1">
      <c r="A65" s="144"/>
      <c r="B65" s="133"/>
      <c r="C65" s="115" t="s">
        <v>2</v>
      </c>
      <c r="D65" s="47" t="s">
        <v>4</v>
      </c>
      <c r="E65" s="16" t="str">
        <f>ТО15000!E67</f>
        <v>Mobil-1 0W40</v>
      </c>
      <c r="F65" s="16">
        <f>ТО15000!F67</f>
        <v>4.9</v>
      </c>
      <c r="G65" s="79">
        <f>ТО15000!G67</f>
        <v>711.46</v>
      </c>
      <c r="H65" s="35">
        <f>F65*G65</f>
        <v>3486.1540000000005</v>
      </c>
    </row>
    <row r="66" spans="1:8" ht="12.75">
      <c r="A66" s="144"/>
      <c r="B66" s="133"/>
      <c r="C66" s="115"/>
      <c r="D66" s="15" t="s">
        <v>7</v>
      </c>
      <c r="E66" s="3" t="str">
        <f>ТО15000!E68</f>
        <v>MD352626</v>
      </c>
      <c r="F66" s="3">
        <f>ТО15000!F68</f>
        <v>1</v>
      </c>
      <c r="G66" s="73">
        <f>ТО15000!G68</f>
        <v>753</v>
      </c>
      <c r="H66" s="35">
        <f aca="true" t="shared" si="5" ref="H66:H74">F66*G66</f>
        <v>753</v>
      </c>
    </row>
    <row r="67" spans="1:8" ht="12.75">
      <c r="A67" s="144"/>
      <c r="B67" s="133"/>
      <c r="C67" s="115"/>
      <c r="D67" s="15" t="s">
        <v>8</v>
      </c>
      <c r="E67" s="3" t="str">
        <f>ТО15000!E69</f>
        <v>7803A028</v>
      </c>
      <c r="F67" s="3">
        <f>ТО15000!F69</f>
        <v>1</v>
      </c>
      <c r="G67" s="73">
        <f>ТО15000!G69</f>
        <v>1310</v>
      </c>
      <c r="H67" s="35">
        <f t="shared" si="5"/>
        <v>1310</v>
      </c>
    </row>
    <row r="68" spans="1:8" ht="12.75">
      <c r="A68" s="144"/>
      <c r="B68" s="133"/>
      <c r="C68" s="115"/>
      <c r="D68" s="15" t="s">
        <v>20</v>
      </c>
      <c r="E68" s="3" t="str">
        <f>ТО60000!E67</f>
        <v>1822A002</v>
      </c>
      <c r="F68" s="3">
        <f>ТО60000!F67</f>
        <v>6</v>
      </c>
      <c r="G68" s="73">
        <f>ТО60000!G67</f>
        <v>1099</v>
      </c>
      <c r="H68" s="35">
        <f>F68*G68</f>
        <v>6594</v>
      </c>
    </row>
    <row r="69" spans="1:8" ht="25.5">
      <c r="A69" s="144"/>
      <c r="B69" s="133"/>
      <c r="C69" s="115"/>
      <c r="D69" s="15" t="s">
        <v>27</v>
      </c>
      <c r="E69" s="3" t="str">
        <f>ТО60000!E68</f>
        <v>Antifreeze Extra</v>
      </c>
      <c r="F69" s="3">
        <f>ТО60000!F68</f>
        <v>11</v>
      </c>
      <c r="G69" s="73">
        <f>ТО60000!G68</f>
        <v>332</v>
      </c>
      <c r="H69" s="35">
        <f t="shared" si="5"/>
        <v>3652</v>
      </c>
    </row>
    <row r="70" spans="1:8" ht="38.25">
      <c r="A70" s="144"/>
      <c r="B70" s="133"/>
      <c r="C70" s="115"/>
      <c r="D70" s="15" t="s">
        <v>21</v>
      </c>
      <c r="E70" s="3" t="str">
        <f>ТО30000!E65</f>
        <v>Mobil DOT4</v>
      </c>
      <c r="F70" s="3">
        <f>ТО30000!F65</f>
        <v>1</v>
      </c>
      <c r="G70" s="73">
        <f>ТО30000!G65</f>
        <v>275</v>
      </c>
      <c r="H70" s="35">
        <f t="shared" si="5"/>
        <v>275</v>
      </c>
    </row>
    <row r="71" spans="1:8" ht="12.75">
      <c r="A71" s="144"/>
      <c r="B71" s="133"/>
      <c r="C71" s="115"/>
      <c r="D71" s="15" t="s">
        <v>22</v>
      </c>
      <c r="E71" s="3" t="str">
        <f>ТО30000!E66</f>
        <v>MR571476</v>
      </c>
      <c r="F71" s="3">
        <f>ТО30000!F66</f>
        <v>1</v>
      </c>
      <c r="G71" s="73">
        <f>ТО30000!G66</f>
        <v>2159</v>
      </c>
      <c r="H71" s="35">
        <f t="shared" si="5"/>
        <v>2159</v>
      </c>
    </row>
    <row r="72" spans="1:8" ht="25.5">
      <c r="A72" s="135"/>
      <c r="B72" s="133"/>
      <c r="C72" s="115"/>
      <c r="D72" s="101" t="s">
        <v>79</v>
      </c>
      <c r="E72" s="62" t="str">
        <f>'[2]Запчасти'!$B$160</f>
        <v>MR561584</v>
      </c>
      <c r="F72" s="62">
        <v>1</v>
      </c>
      <c r="G72" s="71">
        <f>'[2]Запчасти'!$C$160</f>
        <v>523</v>
      </c>
      <c r="H72" s="35">
        <f t="shared" si="5"/>
        <v>523</v>
      </c>
    </row>
    <row r="73" spans="1:8" ht="12.75">
      <c r="A73" s="135"/>
      <c r="B73" s="133"/>
      <c r="C73" s="115"/>
      <c r="D73" s="70"/>
      <c r="E73" s="62"/>
      <c r="F73" s="62"/>
      <c r="G73" s="71"/>
      <c r="H73" s="35">
        <f t="shared" si="5"/>
        <v>0</v>
      </c>
    </row>
    <row r="74" spans="1:8" ht="13.5" thickBot="1">
      <c r="A74" s="135"/>
      <c r="B74" s="133"/>
      <c r="C74" s="115"/>
      <c r="D74" s="15"/>
      <c r="E74" s="3"/>
      <c r="F74" s="3"/>
      <c r="G74" s="73"/>
      <c r="H74" s="35">
        <f t="shared" si="5"/>
        <v>0</v>
      </c>
    </row>
    <row r="75" spans="1:8" ht="14.25" thickBot="1" thickTop="1">
      <c r="A75" s="136"/>
      <c r="B75" s="134"/>
      <c r="C75" s="122"/>
      <c r="D75" s="44" t="s">
        <v>11</v>
      </c>
      <c r="E75" s="119"/>
      <c r="F75" s="119"/>
      <c r="G75" s="120"/>
      <c r="H75" s="36">
        <f>SUM(H65:H74)</f>
        <v>18752.154000000002</v>
      </c>
    </row>
    <row r="76" spans="1:8" ht="14.25" customHeight="1" thickBot="1" thickTop="1">
      <c r="A76" s="139" t="s">
        <v>76</v>
      </c>
      <c r="B76" s="141" t="str">
        <f>B12</f>
        <v>3,2 DI-D</v>
      </c>
      <c r="C76" s="8" t="s">
        <v>1</v>
      </c>
      <c r="D76" s="121"/>
      <c r="E76" s="121"/>
      <c r="F76" s="121"/>
      <c r="G76" s="121"/>
      <c r="H76" s="37">
        <f>H21+G3</f>
        <v>26719.8</v>
      </c>
    </row>
    <row r="77" spans="1:8" ht="14.25" thickBot="1" thickTop="1">
      <c r="A77" s="139"/>
      <c r="B77" s="142"/>
      <c r="C77" s="9" t="s">
        <v>2</v>
      </c>
      <c r="D77" s="117"/>
      <c r="E77" s="117"/>
      <c r="F77" s="117"/>
      <c r="G77" s="117"/>
      <c r="H77" s="37">
        <f>H31+G4</f>
        <v>26220</v>
      </c>
    </row>
    <row r="78" spans="1:8" ht="14.25" thickBot="1" thickTop="1">
      <c r="A78" s="139"/>
      <c r="B78" s="177">
        <v>3</v>
      </c>
      <c r="C78" s="9" t="s">
        <v>1</v>
      </c>
      <c r="D78" s="83"/>
      <c r="E78" s="83"/>
      <c r="F78" s="83"/>
      <c r="G78" s="83"/>
      <c r="H78" s="37">
        <f>H42+G5</f>
        <v>29531.854</v>
      </c>
    </row>
    <row r="79" spans="1:8" ht="14.25" thickBot="1" thickTop="1">
      <c r="A79" s="139"/>
      <c r="B79" s="178"/>
      <c r="C79" s="9" t="s">
        <v>2</v>
      </c>
      <c r="D79" s="83"/>
      <c r="E79" s="83"/>
      <c r="F79" s="83"/>
      <c r="G79" s="83"/>
      <c r="H79" s="37">
        <f>H53+G6</f>
        <v>29531.854</v>
      </c>
    </row>
    <row r="80" spans="1:8" ht="14.25" thickBot="1" thickTop="1">
      <c r="A80" s="139"/>
      <c r="B80" s="142" t="str">
        <f>B54</f>
        <v>3,8 MIVEC</v>
      </c>
      <c r="C80" s="9" t="s">
        <v>1</v>
      </c>
      <c r="D80" s="117"/>
      <c r="E80" s="117"/>
      <c r="F80" s="117"/>
      <c r="G80" s="117"/>
      <c r="H80" s="37"/>
    </row>
    <row r="81" spans="1:8" ht="14.25" thickBot="1" thickTop="1">
      <c r="A81" s="140"/>
      <c r="B81" s="143"/>
      <c r="C81" s="10" t="s">
        <v>2</v>
      </c>
      <c r="D81" s="118"/>
      <c r="E81" s="118"/>
      <c r="F81" s="118"/>
      <c r="G81" s="118"/>
      <c r="H81" s="37">
        <f>H75+G8</f>
        <v>29497.854</v>
      </c>
    </row>
    <row r="82" spans="1:8" ht="13.5" customHeight="1" thickBot="1" thickTop="1">
      <c r="A82" s="123" t="s">
        <v>77</v>
      </c>
      <c r="B82" s="125" t="str">
        <f>B76</f>
        <v>3,2 DI-D</v>
      </c>
      <c r="C82" s="11" t="s">
        <v>1</v>
      </c>
      <c r="D82" s="127"/>
      <c r="E82" s="127"/>
      <c r="F82" s="127"/>
      <c r="G82" s="127"/>
      <c r="H82" s="38">
        <f>H76+G10</f>
        <v>27969.3</v>
      </c>
    </row>
    <row r="83" spans="1:8" ht="14.25" thickBot="1" thickTop="1">
      <c r="A83" s="123"/>
      <c r="B83" s="126"/>
      <c r="C83" s="12" t="s">
        <v>2</v>
      </c>
      <c r="D83" s="128"/>
      <c r="E83" s="128"/>
      <c r="F83" s="128"/>
      <c r="G83" s="128"/>
      <c r="H83" s="38">
        <f>H77+G10</f>
        <v>27469.5</v>
      </c>
    </row>
    <row r="84" spans="1:8" ht="14.25" thickBot="1" thickTop="1">
      <c r="A84" s="123"/>
      <c r="B84" s="131">
        <v>3</v>
      </c>
      <c r="C84" s="12" t="s">
        <v>1</v>
      </c>
      <c r="D84" s="230"/>
      <c r="E84" s="230"/>
      <c r="F84" s="230"/>
      <c r="G84" s="231"/>
      <c r="H84" s="38">
        <f>H78+G10</f>
        <v>30781.354</v>
      </c>
    </row>
    <row r="85" spans="1:8" ht="14.25" thickBot="1" thickTop="1">
      <c r="A85" s="123"/>
      <c r="B85" s="132"/>
      <c r="C85" s="12" t="s">
        <v>2</v>
      </c>
      <c r="D85" s="128"/>
      <c r="E85" s="128"/>
      <c r="F85" s="128"/>
      <c r="G85" s="172"/>
      <c r="H85" s="38">
        <f>H79+G10</f>
        <v>30781.354</v>
      </c>
    </row>
    <row r="86" spans="1:8" ht="14.25" thickBot="1" thickTop="1">
      <c r="A86" s="123"/>
      <c r="B86" s="126" t="str">
        <f>B80</f>
        <v>3,8 MIVEC</v>
      </c>
      <c r="C86" s="12" t="s">
        <v>1</v>
      </c>
      <c r="D86" s="128"/>
      <c r="E86" s="128"/>
      <c r="F86" s="128"/>
      <c r="G86" s="128"/>
      <c r="H86" s="38"/>
    </row>
    <row r="87" spans="1:8" ht="14.25" thickBot="1" thickTop="1">
      <c r="A87" s="124"/>
      <c r="B87" s="129"/>
      <c r="C87" s="13" t="s">
        <v>2</v>
      </c>
      <c r="D87" s="130"/>
      <c r="E87" s="130"/>
      <c r="F87" s="130"/>
      <c r="G87" s="130"/>
      <c r="H87" s="38">
        <f>H81+G10</f>
        <v>30747.354</v>
      </c>
    </row>
    <row r="88" ht="13.5" thickTop="1"/>
  </sheetData>
  <sheetProtection/>
  <mergeCells count="54">
    <mergeCell ref="G5:H5"/>
    <mergeCell ref="G6:H6"/>
    <mergeCell ref="B32:B53"/>
    <mergeCell ref="C32:C42"/>
    <mergeCell ref="C43:C53"/>
    <mergeCell ref="G10:H10"/>
    <mergeCell ref="A1:C1"/>
    <mergeCell ref="D1:H1"/>
    <mergeCell ref="A2:C2"/>
    <mergeCell ref="B10:C10"/>
    <mergeCell ref="A3:A8"/>
    <mergeCell ref="B3:B4"/>
    <mergeCell ref="B7:B8"/>
    <mergeCell ref="G4:H4"/>
    <mergeCell ref="G7:H7"/>
    <mergeCell ref="G8:H8"/>
    <mergeCell ref="G2:H2"/>
    <mergeCell ref="G3:H3"/>
    <mergeCell ref="E2:F2"/>
    <mergeCell ref="E3:F8"/>
    <mergeCell ref="G9:H9"/>
    <mergeCell ref="B5:B6"/>
    <mergeCell ref="A9:A10"/>
    <mergeCell ref="E21:G21"/>
    <mergeCell ref="C22:C31"/>
    <mergeCell ref="E31:G31"/>
    <mergeCell ref="B54:B75"/>
    <mergeCell ref="E9:F9"/>
    <mergeCell ref="E10:F10"/>
    <mergeCell ref="C54:C64"/>
    <mergeCell ref="E64:G64"/>
    <mergeCell ref="C65:C75"/>
    <mergeCell ref="E75:G75"/>
    <mergeCell ref="A12:A75"/>
    <mergeCell ref="B12:B31"/>
    <mergeCell ref="C12:C21"/>
    <mergeCell ref="A82:A87"/>
    <mergeCell ref="B82:B83"/>
    <mergeCell ref="D82:G82"/>
    <mergeCell ref="D83:G83"/>
    <mergeCell ref="B86:B87"/>
    <mergeCell ref="D86:G86"/>
    <mergeCell ref="D87:G87"/>
    <mergeCell ref="B84:B85"/>
    <mergeCell ref="D84:G84"/>
    <mergeCell ref="D85:G85"/>
    <mergeCell ref="A76:A81"/>
    <mergeCell ref="B76:B77"/>
    <mergeCell ref="D76:G76"/>
    <mergeCell ref="D77:G77"/>
    <mergeCell ref="B80:B81"/>
    <mergeCell ref="D80:G80"/>
    <mergeCell ref="D81:G81"/>
    <mergeCell ref="B78:B7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1.125" style="1" customWidth="1"/>
    <col min="4" max="4" width="21.253906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56" t="str">
        <f>ТО15000!A1</f>
        <v>Pajero IV (BK)</v>
      </c>
      <c r="B1" s="157"/>
      <c r="C1" s="157"/>
      <c r="D1" s="152" t="s">
        <v>19</v>
      </c>
      <c r="E1" s="153"/>
      <c r="F1" s="153"/>
      <c r="G1" s="153"/>
      <c r="H1" s="154"/>
    </row>
    <row r="2" spans="1:8" ht="16.5" thickTop="1">
      <c r="A2" s="155"/>
      <c r="B2" s="112"/>
      <c r="C2" s="112"/>
      <c r="D2" s="41" t="s">
        <v>15</v>
      </c>
      <c r="E2" s="164" t="s">
        <v>74</v>
      </c>
      <c r="F2" s="165"/>
      <c r="G2" s="170" t="s">
        <v>72</v>
      </c>
      <c r="H2" s="171"/>
    </row>
    <row r="3" spans="1:21" ht="12.75">
      <c r="A3" s="123" t="s">
        <v>48</v>
      </c>
      <c r="B3" s="158" t="str">
        <f>ТО15000!B3</f>
        <v>3,2 DI-D</v>
      </c>
      <c r="C3" s="6" t="s">
        <v>1</v>
      </c>
      <c r="D3" s="42">
        <v>2.8</v>
      </c>
      <c r="E3" s="181">
        <f>ТО15000!E3</f>
        <v>2499</v>
      </c>
      <c r="F3" s="182"/>
      <c r="G3" s="160">
        <f>D3*E3</f>
        <v>6997.2</v>
      </c>
      <c r="H3" s="16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23"/>
      <c r="B4" s="158"/>
      <c r="C4" s="6" t="s">
        <v>2</v>
      </c>
      <c r="D4" s="42">
        <v>2.6</v>
      </c>
      <c r="E4" s="183"/>
      <c r="F4" s="184"/>
      <c r="G4" s="160">
        <f>D4*E3</f>
        <v>6497.400000000001</v>
      </c>
      <c r="H4" s="16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23"/>
      <c r="B5" s="131">
        <v>3</v>
      </c>
      <c r="C5" s="6" t="s">
        <v>1</v>
      </c>
      <c r="D5" s="42">
        <v>2.3</v>
      </c>
      <c r="E5" s="183"/>
      <c r="F5" s="184"/>
      <c r="G5" s="160">
        <f>D5*E3</f>
        <v>5747.7</v>
      </c>
      <c r="H5" s="17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23"/>
      <c r="B6" s="132"/>
      <c r="C6" s="6" t="s">
        <v>2</v>
      </c>
      <c r="D6" s="42">
        <v>2.1</v>
      </c>
      <c r="E6" s="183"/>
      <c r="F6" s="184"/>
      <c r="G6" s="160">
        <f>D6*E3</f>
        <v>5247.900000000001</v>
      </c>
      <c r="H6" s="1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23"/>
      <c r="B7" s="158" t="str">
        <f>ТО15000!B7</f>
        <v>3,8 MIVEC</v>
      </c>
      <c r="C7" s="6" t="s">
        <v>1</v>
      </c>
      <c r="D7" s="42"/>
      <c r="E7" s="183"/>
      <c r="F7" s="184"/>
      <c r="G7" s="160"/>
      <c r="H7" s="16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24"/>
      <c r="B8" s="159"/>
      <c r="C8" s="7" t="s">
        <v>2</v>
      </c>
      <c r="D8" s="43">
        <v>2.1</v>
      </c>
      <c r="E8" s="185"/>
      <c r="F8" s="186"/>
      <c r="G8" s="162">
        <f>D8*E3</f>
        <v>5247.900000000001</v>
      </c>
      <c r="H8" s="16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66" t="s">
        <v>14</v>
      </c>
      <c r="B9" s="168"/>
      <c r="C9" s="153"/>
      <c r="D9" s="15"/>
      <c r="E9" s="148"/>
      <c r="F9" s="149"/>
      <c r="G9" s="150"/>
      <c r="H9" s="15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67"/>
      <c r="B10" s="169" t="s">
        <v>12</v>
      </c>
      <c r="C10" s="108"/>
      <c r="D10" s="44">
        <f>ТО15000!D10</f>
        <v>0.5</v>
      </c>
      <c r="E10" s="108">
        <f>ТО15000!E10</f>
        <v>2499</v>
      </c>
      <c r="F10" s="109"/>
      <c r="G10" s="110">
        <f>D10*E10</f>
        <v>1249.5</v>
      </c>
      <c r="H10" s="1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4" t="str">
        <f>ТО15000!B12</f>
        <v>3,2 DI-D</v>
      </c>
      <c r="C12" s="114" t="s">
        <v>1</v>
      </c>
      <c r="D12" s="15" t="s">
        <v>4</v>
      </c>
      <c r="E12" s="16" t="s">
        <v>67</v>
      </c>
      <c r="F12" s="16">
        <v>9.3</v>
      </c>
      <c r="G12" s="78">
        <f>'[2]Масла и технические жидкости'!$C$4</f>
        <v>522</v>
      </c>
      <c r="H12" s="34">
        <f aca="true" t="shared" si="0" ref="H12:H17">F12*G12</f>
        <v>4854.6</v>
      </c>
    </row>
    <row r="13" spans="1:8" ht="12.75">
      <c r="A13" s="135"/>
      <c r="B13" s="135"/>
      <c r="C13" s="115"/>
      <c r="D13" s="15" t="s">
        <v>7</v>
      </c>
      <c r="E13" s="3" t="s">
        <v>63</v>
      </c>
      <c r="F13" s="3">
        <v>1</v>
      </c>
      <c r="G13" s="71">
        <f>'[2]Запчасти'!$C$155</f>
        <v>858</v>
      </c>
      <c r="H13" s="35">
        <f t="shared" si="0"/>
        <v>858</v>
      </c>
    </row>
    <row r="14" spans="1:8" ht="12.75">
      <c r="A14" s="135"/>
      <c r="B14" s="135"/>
      <c r="C14" s="115"/>
      <c r="D14" s="15" t="s">
        <v>8</v>
      </c>
      <c r="E14" s="3" t="s">
        <v>65</v>
      </c>
      <c r="F14" s="3">
        <v>1</v>
      </c>
      <c r="G14" s="71">
        <f>'[2]Запчасти'!$C$149</f>
        <v>1310</v>
      </c>
      <c r="H14" s="35">
        <f t="shared" si="0"/>
        <v>1310</v>
      </c>
    </row>
    <row r="15" spans="1:8" ht="12.75">
      <c r="A15" s="135"/>
      <c r="B15" s="135"/>
      <c r="C15" s="115"/>
      <c r="D15" s="17" t="s">
        <v>61</v>
      </c>
      <c r="E15" s="3" t="s">
        <v>66</v>
      </c>
      <c r="F15" s="3">
        <v>1</v>
      </c>
      <c r="G15" s="71">
        <f>'[2]Запчасти'!$C$157</f>
        <v>1782</v>
      </c>
      <c r="H15" s="35">
        <f t="shared" si="0"/>
        <v>1782</v>
      </c>
    </row>
    <row r="16" spans="1:8" ht="38.25">
      <c r="A16" s="135"/>
      <c r="B16" s="135"/>
      <c r="C16" s="115"/>
      <c r="D16" s="15" t="s">
        <v>21</v>
      </c>
      <c r="E16" s="3" t="s">
        <v>68</v>
      </c>
      <c r="F16" s="3">
        <v>1</v>
      </c>
      <c r="G16" s="72">
        <f>'[2]Масла и технические жидкости'!$C$6</f>
        <v>275</v>
      </c>
      <c r="H16" s="35">
        <f t="shared" si="0"/>
        <v>275</v>
      </c>
    </row>
    <row r="17" spans="1:8" ht="12.75">
      <c r="A17" s="135"/>
      <c r="B17" s="135"/>
      <c r="C17" s="115"/>
      <c r="D17" s="15" t="s">
        <v>22</v>
      </c>
      <c r="E17" s="3" t="s">
        <v>64</v>
      </c>
      <c r="F17" s="3">
        <v>1</v>
      </c>
      <c r="G17" s="72">
        <f>'[2]Запчасти'!$C$156</f>
        <v>1993</v>
      </c>
      <c r="H17" s="35">
        <f t="shared" si="0"/>
        <v>1993</v>
      </c>
    </row>
    <row r="18" spans="1:8" ht="12.75">
      <c r="A18" s="135"/>
      <c r="B18" s="135"/>
      <c r="C18" s="115"/>
      <c r="D18" s="15"/>
      <c r="E18" s="3"/>
      <c r="F18" s="3"/>
      <c r="G18" s="73"/>
      <c r="H18" s="35">
        <f>F18*G18</f>
        <v>0</v>
      </c>
    </row>
    <row r="19" spans="1:8" ht="12.75">
      <c r="A19" s="135"/>
      <c r="B19" s="135"/>
      <c r="C19" s="115"/>
      <c r="D19" s="15"/>
      <c r="E19" s="3"/>
      <c r="F19" s="3"/>
      <c r="G19" s="73"/>
      <c r="H19" s="35">
        <f>F19*G19</f>
        <v>0</v>
      </c>
    </row>
    <row r="20" spans="1:8" ht="13.5" thickBot="1">
      <c r="A20" s="135"/>
      <c r="B20" s="135"/>
      <c r="C20" s="115"/>
      <c r="D20" s="15"/>
      <c r="E20" s="3"/>
      <c r="F20" s="3"/>
      <c r="G20" s="73"/>
      <c r="H20" s="35">
        <f>F20*G20</f>
        <v>0</v>
      </c>
    </row>
    <row r="21" spans="1:8" ht="14.25" thickBot="1" thickTop="1">
      <c r="A21" s="135"/>
      <c r="B21" s="135"/>
      <c r="C21" s="116"/>
      <c r="D21" s="46" t="s">
        <v>11</v>
      </c>
      <c r="E21" s="112"/>
      <c r="F21" s="112"/>
      <c r="G21" s="113"/>
      <c r="H21" s="36">
        <f>SUM(H12:H20)</f>
        <v>11072.6</v>
      </c>
    </row>
    <row r="22" spans="1:8" ht="13.5" thickTop="1">
      <c r="A22" s="135"/>
      <c r="B22" s="135"/>
      <c r="C22" s="114" t="s">
        <v>2</v>
      </c>
      <c r="D22" s="15" t="s">
        <v>4</v>
      </c>
      <c r="E22" s="16" t="s">
        <v>67</v>
      </c>
      <c r="F22" s="16">
        <v>9.3</v>
      </c>
      <c r="G22" s="78">
        <f>'[2]Масла и технические жидкости'!$C$4</f>
        <v>522</v>
      </c>
      <c r="H22" s="35">
        <f aca="true" t="shared" si="1" ref="H22:H30">F22*G22</f>
        <v>4854.6</v>
      </c>
    </row>
    <row r="23" spans="1:8" ht="12.75">
      <c r="A23" s="135"/>
      <c r="B23" s="135"/>
      <c r="C23" s="115"/>
      <c r="D23" s="15" t="s">
        <v>7</v>
      </c>
      <c r="E23" s="3" t="s">
        <v>63</v>
      </c>
      <c r="F23" s="3">
        <v>1</v>
      </c>
      <c r="G23" s="71">
        <f>'[2]Запчасти'!$C$155</f>
        <v>858</v>
      </c>
      <c r="H23" s="35">
        <f t="shared" si="1"/>
        <v>858</v>
      </c>
    </row>
    <row r="24" spans="1:8" ht="12.75">
      <c r="A24" s="135"/>
      <c r="B24" s="135"/>
      <c r="C24" s="115"/>
      <c r="D24" s="15" t="s">
        <v>8</v>
      </c>
      <c r="E24" s="3" t="s">
        <v>65</v>
      </c>
      <c r="F24" s="3">
        <v>1</v>
      </c>
      <c r="G24" s="71">
        <f>'[2]Запчасти'!$C$149</f>
        <v>1310</v>
      </c>
      <c r="H24" s="35">
        <f t="shared" si="1"/>
        <v>1310</v>
      </c>
    </row>
    <row r="25" spans="1:8" ht="12.75">
      <c r="A25" s="135"/>
      <c r="B25" s="135"/>
      <c r="C25" s="115"/>
      <c r="D25" s="17" t="s">
        <v>61</v>
      </c>
      <c r="E25" s="3" t="s">
        <v>66</v>
      </c>
      <c r="F25" s="3">
        <v>1</v>
      </c>
      <c r="G25" s="71">
        <f>'[2]Запчасти'!$C$157</f>
        <v>1782</v>
      </c>
      <c r="H25" s="35">
        <f t="shared" si="1"/>
        <v>1782</v>
      </c>
    </row>
    <row r="26" spans="1:8" ht="26.25" customHeight="1">
      <c r="A26" s="135"/>
      <c r="B26" s="135"/>
      <c r="C26" s="115"/>
      <c r="D26" s="15" t="s">
        <v>69</v>
      </c>
      <c r="E26" s="3" t="s">
        <v>68</v>
      </c>
      <c r="F26" s="3">
        <v>1</v>
      </c>
      <c r="G26" s="71">
        <f>'[2]Масла и технические жидкости'!$C$6</f>
        <v>275</v>
      </c>
      <c r="H26" s="35">
        <f t="shared" si="1"/>
        <v>275</v>
      </c>
    </row>
    <row r="27" spans="1:8" ht="12.75">
      <c r="A27" s="135"/>
      <c r="B27" s="135"/>
      <c r="C27" s="115"/>
      <c r="D27" s="15" t="s">
        <v>22</v>
      </c>
      <c r="E27" s="3" t="s">
        <v>64</v>
      </c>
      <c r="F27" s="3">
        <v>1</v>
      </c>
      <c r="G27" s="71">
        <f>'[2]Запчасти'!$C$156</f>
        <v>1993</v>
      </c>
      <c r="H27" s="35">
        <f t="shared" si="1"/>
        <v>1993</v>
      </c>
    </row>
    <row r="28" spans="1:8" ht="12.75">
      <c r="A28" s="135"/>
      <c r="B28" s="135"/>
      <c r="C28" s="115"/>
      <c r="D28" s="15"/>
      <c r="E28" s="3"/>
      <c r="F28" s="3"/>
      <c r="G28" s="73"/>
      <c r="H28" s="35">
        <f t="shared" si="1"/>
        <v>0</v>
      </c>
    </row>
    <row r="29" spans="1:8" ht="12.75">
      <c r="A29" s="135"/>
      <c r="B29" s="135"/>
      <c r="C29" s="115"/>
      <c r="D29" s="15"/>
      <c r="E29" s="3"/>
      <c r="F29" s="3"/>
      <c r="G29" s="73"/>
      <c r="H29" s="35">
        <f t="shared" si="1"/>
        <v>0</v>
      </c>
    </row>
    <row r="30" spans="1:8" ht="13.5" thickBot="1">
      <c r="A30" s="135"/>
      <c r="B30" s="135"/>
      <c r="C30" s="115"/>
      <c r="D30" s="15"/>
      <c r="E30" s="3"/>
      <c r="F30" s="3"/>
      <c r="G30" s="73"/>
      <c r="H30" s="35">
        <f t="shared" si="1"/>
        <v>0</v>
      </c>
    </row>
    <row r="31" spans="1:8" ht="14.25" thickBot="1" thickTop="1">
      <c r="A31" s="135"/>
      <c r="B31" s="136"/>
      <c r="C31" s="116"/>
      <c r="D31" s="46" t="s">
        <v>11</v>
      </c>
      <c r="E31" s="112"/>
      <c r="F31" s="112"/>
      <c r="G31" s="113"/>
      <c r="H31" s="36">
        <f>SUM(H22:H30)</f>
        <v>11072.6</v>
      </c>
    </row>
    <row r="32" spans="1:8" ht="13.5" thickTop="1">
      <c r="A32" s="135"/>
      <c r="B32" s="180">
        <v>3</v>
      </c>
      <c r="C32" s="114" t="s">
        <v>1</v>
      </c>
      <c r="D32" s="92" t="s">
        <v>4</v>
      </c>
      <c r="E32" s="69" t="str">
        <f>'[2]Масла и технические жидкости'!$B$5</f>
        <v>Mobil-1 0W40</v>
      </c>
      <c r="F32" s="69">
        <v>4.9</v>
      </c>
      <c r="G32" s="78">
        <f>'[2]Масла и технические жидкости'!$C$5</f>
        <v>711.46</v>
      </c>
      <c r="H32" s="35">
        <f>F32*G32</f>
        <v>3486.1540000000005</v>
      </c>
    </row>
    <row r="33" spans="1:8" ht="12.75">
      <c r="A33" s="135"/>
      <c r="B33" s="146"/>
      <c r="C33" s="115"/>
      <c r="D33" s="70" t="s">
        <v>7</v>
      </c>
      <c r="E33" s="62" t="str">
        <f>'[2]Запчасти'!$B$148</f>
        <v>MD352626</v>
      </c>
      <c r="F33" s="62">
        <v>1</v>
      </c>
      <c r="G33" s="71">
        <f>'[2]Запчасти'!$C$148</f>
        <v>753</v>
      </c>
      <c r="H33" s="35">
        <f aca="true" t="shared" si="2" ref="H33:H40">F33*G33</f>
        <v>753</v>
      </c>
    </row>
    <row r="34" spans="1:8" ht="12.75">
      <c r="A34" s="135"/>
      <c r="B34" s="146"/>
      <c r="C34" s="115"/>
      <c r="D34" s="70" t="s">
        <v>8</v>
      </c>
      <c r="E34" s="62" t="str">
        <f>'[2]Запчасти'!$B$149</f>
        <v>7803A028</v>
      </c>
      <c r="F34" s="62">
        <v>1</v>
      </c>
      <c r="G34" s="71">
        <f>'[2]Запчасти'!$C$149</f>
        <v>1310</v>
      </c>
      <c r="H34" s="35">
        <f t="shared" si="2"/>
        <v>1310</v>
      </c>
    </row>
    <row r="35" spans="1:8" ht="38.25">
      <c r="A35" s="135"/>
      <c r="B35" s="146"/>
      <c r="C35" s="115"/>
      <c r="D35" s="15" t="s">
        <v>21</v>
      </c>
      <c r="E35" s="62" t="str">
        <f>'[2]Масла и технические жидкости'!$B$6</f>
        <v>Mobil DOT4</v>
      </c>
      <c r="F35" s="62">
        <v>1</v>
      </c>
      <c r="G35" s="71">
        <f>'[2]Масла и технические жидкости'!$C$6</f>
        <v>275</v>
      </c>
      <c r="H35" s="35">
        <f t="shared" si="2"/>
        <v>275</v>
      </c>
    </row>
    <row r="36" spans="1:8" ht="12.75">
      <c r="A36" s="135"/>
      <c r="B36" s="146"/>
      <c r="C36" s="115"/>
      <c r="D36" s="70" t="s">
        <v>22</v>
      </c>
      <c r="E36" s="62" t="str">
        <f>'[2]Запчасти'!$B$150</f>
        <v>MR571476</v>
      </c>
      <c r="F36" s="62">
        <v>1</v>
      </c>
      <c r="G36" s="71">
        <f>'[2]Запчасти'!$C$150</f>
        <v>2159</v>
      </c>
      <c r="H36" s="35">
        <f t="shared" si="2"/>
        <v>2159</v>
      </c>
    </row>
    <row r="37" spans="1:8" ht="12.75">
      <c r="A37" s="135"/>
      <c r="B37" s="146"/>
      <c r="C37" s="115"/>
      <c r="D37" s="15"/>
      <c r="E37" s="2"/>
      <c r="F37" s="2"/>
      <c r="G37" s="2"/>
      <c r="H37" s="35">
        <f t="shared" si="2"/>
        <v>0</v>
      </c>
    </row>
    <row r="38" spans="1:8" ht="12.75">
      <c r="A38" s="135"/>
      <c r="B38" s="146"/>
      <c r="C38" s="115"/>
      <c r="D38" s="15"/>
      <c r="E38" s="2"/>
      <c r="F38" s="2"/>
      <c r="G38" s="2"/>
      <c r="H38" s="35">
        <f t="shared" si="2"/>
        <v>0</v>
      </c>
    </row>
    <row r="39" spans="1:8" ht="12.75">
      <c r="A39" s="135"/>
      <c r="B39" s="146"/>
      <c r="C39" s="115"/>
      <c r="D39" s="15"/>
      <c r="E39" s="2"/>
      <c r="F39" s="2"/>
      <c r="G39" s="2"/>
      <c r="H39" s="35">
        <f t="shared" si="2"/>
        <v>0</v>
      </c>
    </row>
    <row r="40" spans="1:8" ht="13.5" thickBot="1">
      <c r="A40" s="135"/>
      <c r="B40" s="146"/>
      <c r="C40" s="115"/>
      <c r="D40" s="15"/>
      <c r="E40" s="2"/>
      <c r="F40" s="2"/>
      <c r="G40" s="2"/>
      <c r="H40" s="35">
        <f t="shared" si="2"/>
        <v>0</v>
      </c>
    </row>
    <row r="41" spans="1:8" ht="14.25" thickBot="1" thickTop="1">
      <c r="A41" s="135"/>
      <c r="B41" s="146"/>
      <c r="C41" s="116"/>
      <c r="D41" s="46" t="s">
        <v>11</v>
      </c>
      <c r="E41" s="84"/>
      <c r="F41" s="84"/>
      <c r="G41" s="84"/>
      <c r="H41" s="36">
        <f>SUM(H32:H40)</f>
        <v>7983.154</v>
      </c>
    </row>
    <row r="42" spans="1:8" ht="13.5" thickTop="1">
      <c r="A42" s="135"/>
      <c r="B42" s="146"/>
      <c r="C42" s="114" t="s">
        <v>2</v>
      </c>
      <c r="D42" s="92" t="s">
        <v>4</v>
      </c>
      <c r="E42" s="69" t="str">
        <f>'[2]Масла и технические жидкости'!$B$5</f>
        <v>Mobil-1 0W40</v>
      </c>
      <c r="F42" s="69">
        <v>4.9</v>
      </c>
      <c r="G42" s="78">
        <f>'[2]Масла и технические жидкости'!$C$5</f>
        <v>711.46</v>
      </c>
      <c r="H42" s="35">
        <f>F42*G42</f>
        <v>3486.1540000000005</v>
      </c>
    </row>
    <row r="43" spans="1:8" ht="12.75">
      <c r="A43" s="135"/>
      <c r="B43" s="146"/>
      <c r="C43" s="115"/>
      <c r="D43" s="70" t="s">
        <v>7</v>
      </c>
      <c r="E43" s="62" t="str">
        <f>'[2]Запчасти'!$B$148</f>
        <v>MD352626</v>
      </c>
      <c r="F43" s="62">
        <v>1</v>
      </c>
      <c r="G43" s="71">
        <f>'[2]Запчасти'!$C$148</f>
        <v>753</v>
      </c>
      <c r="H43" s="35">
        <f aca="true" t="shared" si="3" ref="H43:H50">F43*G43</f>
        <v>753</v>
      </c>
    </row>
    <row r="44" spans="1:8" ht="12.75">
      <c r="A44" s="135"/>
      <c r="B44" s="146"/>
      <c r="C44" s="115"/>
      <c r="D44" s="70" t="s">
        <v>8</v>
      </c>
      <c r="E44" s="62" t="str">
        <f>'[2]Запчасти'!$B$149</f>
        <v>7803A028</v>
      </c>
      <c r="F44" s="62">
        <v>1</v>
      </c>
      <c r="G44" s="71">
        <f>'[2]Запчасти'!$C$149</f>
        <v>1310</v>
      </c>
      <c r="H44" s="35">
        <f t="shared" si="3"/>
        <v>1310</v>
      </c>
    </row>
    <row r="45" spans="1:8" ht="25.5" customHeight="1">
      <c r="A45" s="135"/>
      <c r="B45" s="146"/>
      <c r="C45" s="115"/>
      <c r="D45" s="70" t="s">
        <v>69</v>
      </c>
      <c r="E45" s="62" t="str">
        <f>'[2]Масла и технические жидкости'!$B$6</f>
        <v>Mobil DOT4</v>
      </c>
      <c r="F45" s="62">
        <v>1</v>
      </c>
      <c r="G45" s="71">
        <f>'[2]Масла и технические жидкости'!$C$6</f>
        <v>275</v>
      </c>
      <c r="H45" s="35">
        <f t="shared" si="3"/>
        <v>275</v>
      </c>
    </row>
    <row r="46" spans="1:8" ht="12.75">
      <c r="A46" s="135"/>
      <c r="B46" s="146"/>
      <c r="C46" s="115"/>
      <c r="D46" s="70" t="s">
        <v>22</v>
      </c>
      <c r="E46" s="62" t="str">
        <f>'[2]Запчасти'!$B$150</f>
        <v>MR571476</v>
      </c>
      <c r="F46" s="62">
        <v>1</v>
      </c>
      <c r="G46" s="71">
        <f>'[2]Запчасти'!$C$150</f>
        <v>2159</v>
      </c>
      <c r="H46" s="35">
        <f t="shared" si="3"/>
        <v>2159</v>
      </c>
    </row>
    <row r="47" spans="1:8" ht="12.75">
      <c r="A47" s="135"/>
      <c r="B47" s="146"/>
      <c r="C47" s="115"/>
      <c r="D47" s="15"/>
      <c r="E47" s="2"/>
      <c r="F47" s="2"/>
      <c r="G47" s="2"/>
      <c r="H47" s="35">
        <f t="shared" si="3"/>
        <v>0</v>
      </c>
    </row>
    <row r="48" spans="1:8" ht="12.75">
      <c r="A48" s="135"/>
      <c r="B48" s="146"/>
      <c r="C48" s="115"/>
      <c r="D48" s="15"/>
      <c r="E48" s="2"/>
      <c r="F48" s="2"/>
      <c r="G48" s="2"/>
      <c r="H48" s="35">
        <f t="shared" si="3"/>
        <v>0</v>
      </c>
    </row>
    <row r="49" spans="1:8" ht="12.75">
      <c r="A49" s="135"/>
      <c r="B49" s="146"/>
      <c r="C49" s="115"/>
      <c r="D49" s="15"/>
      <c r="E49" s="2"/>
      <c r="F49" s="2"/>
      <c r="G49" s="2"/>
      <c r="H49" s="35">
        <f t="shared" si="3"/>
        <v>0</v>
      </c>
    </row>
    <row r="50" spans="1:8" ht="13.5" thickBot="1">
      <c r="A50" s="135"/>
      <c r="B50" s="146"/>
      <c r="C50" s="115"/>
      <c r="D50" s="15"/>
      <c r="E50" s="2"/>
      <c r="F50" s="2"/>
      <c r="G50" s="2"/>
      <c r="H50" s="35">
        <f t="shared" si="3"/>
        <v>0</v>
      </c>
    </row>
    <row r="51" spans="1:8" ht="14.25" thickBot="1" thickTop="1">
      <c r="A51" s="135"/>
      <c r="B51" s="147"/>
      <c r="C51" s="116"/>
      <c r="D51" s="46" t="s">
        <v>11</v>
      </c>
      <c r="E51" s="2"/>
      <c r="F51" s="2"/>
      <c r="G51" s="2"/>
      <c r="H51" s="36">
        <f>SUM(H42:H50)</f>
        <v>7983.154</v>
      </c>
    </row>
    <row r="52" spans="1:8" ht="13.5" thickTop="1">
      <c r="A52" s="135"/>
      <c r="B52" s="179" t="str">
        <f>ТО15000!B56</f>
        <v>3,8 MIVEC</v>
      </c>
      <c r="C52" s="114" t="s">
        <v>1</v>
      </c>
      <c r="D52" s="47"/>
      <c r="E52" s="16"/>
      <c r="F52" s="16"/>
      <c r="G52" s="79"/>
      <c r="H52" s="35">
        <f>F52*G52</f>
        <v>0</v>
      </c>
    </row>
    <row r="53" spans="1:8" ht="12.75">
      <c r="A53" s="135"/>
      <c r="B53" s="115"/>
      <c r="C53" s="115"/>
      <c r="D53" s="15"/>
      <c r="E53" s="3"/>
      <c r="F53" s="3"/>
      <c r="G53" s="73"/>
      <c r="H53" s="35">
        <f aca="true" t="shared" si="4" ref="H53:H60">F53*G53</f>
        <v>0</v>
      </c>
    </row>
    <row r="54" spans="1:8" ht="12.75">
      <c r="A54" s="135"/>
      <c r="B54" s="115"/>
      <c r="C54" s="115"/>
      <c r="D54" s="15"/>
      <c r="E54" s="3"/>
      <c r="F54" s="3"/>
      <c r="G54" s="73"/>
      <c r="H54" s="35">
        <f t="shared" si="4"/>
        <v>0</v>
      </c>
    </row>
    <row r="55" spans="1:8" ht="12.75">
      <c r="A55" s="135"/>
      <c r="B55" s="115"/>
      <c r="C55" s="115"/>
      <c r="D55" s="15"/>
      <c r="E55" s="3"/>
      <c r="F55" s="3"/>
      <c r="G55" s="73"/>
      <c r="H55" s="35">
        <f t="shared" si="4"/>
        <v>0</v>
      </c>
    </row>
    <row r="56" spans="1:8" ht="12.75">
      <c r="A56" s="135"/>
      <c r="B56" s="115"/>
      <c r="C56" s="115"/>
      <c r="D56" s="15"/>
      <c r="E56" s="3"/>
      <c r="F56" s="3"/>
      <c r="G56" s="71"/>
      <c r="H56" s="35">
        <f t="shared" si="4"/>
        <v>0</v>
      </c>
    </row>
    <row r="57" spans="1:8" ht="12.75">
      <c r="A57" s="135"/>
      <c r="B57" s="115"/>
      <c r="C57" s="115"/>
      <c r="D57" s="15"/>
      <c r="E57" s="3"/>
      <c r="F57" s="3"/>
      <c r="G57" s="73"/>
      <c r="H57" s="35">
        <f t="shared" si="4"/>
        <v>0</v>
      </c>
    </row>
    <row r="58" spans="1:8" ht="12.75">
      <c r="A58" s="135"/>
      <c r="B58" s="115"/>
      <c r="C58" s="115"/>
      <c r="D58" s="15"/>
      <c r="E58" s="3"/>
      <c r="F58" s="3"/>
      <c r="G58" s="73"/>
      <c r="H58" s="35">
        <f t="shared" si="4"/>
        <v>0</v>
      </c>
    </row>
    <row r="59" spans="1:8" ht="12.75">
      <c r="A59" s="135"/>
      <c r="B59" s="115"/>
      <c r="C59" s="115"/>
      <c r="D59" s="15"/>
      <c r="E59" s="3"/>
      <c r="F59" s="3"/>
      <c r="G59" s="73"/>
      <c r="H59" s="35">
        <f t="shared" si="4"/>
        <v>0</v>
      </c>
    </row>
    <row r="60" spans="1:8" ht="13.5" thickBot="1">
      <c r="A60" s="135"/>
      <c r="B60" s="115"/>
      <c r="C60" s="115"/>
      <c r="D60" s="15"/>
      <c r="E60" s="3"/>
      <c r="F60" s="3"/>
      <c r="G60" s="73"/>
      <c r="H60" s="35">
        <f t="shared" si="4"/>
        <v>0</v>
      </c>
    </row>
    <row r="61" spans="1:8" ht="14.25" thickBot="1" thickTop="1">
      <c r="A61" s="135"/>
      <c r="B61" s="115"/>
      <c r="C61" s="116"/>
      <c r="D61" s="46" t="s">
        <v>11</v>
      </c>
      <c r="E61" s="112"/>
      <c r="F61" s="112"/>
      <c r="G61" s="113"/>
      <c r="H61" s="36">
        <f>SUM(H52:H60)</f>
        <v>0</v>
      </c>
    </row>
    <row r="62" spans="1:8" ht="13.5" thickTop="1">
      <c r="A62" s="135"/>
      <c r="B62" s="115"/>
      <c r="C62" s="114" t="s">
        <v>2</v>
      </c>
      <c r="D62" s="47" t="s">
        <v>4</v>
      </c>
      <c r="E62" s="16" t="str">
        <f>'[2]Масла и технические жидкости'!$B$5</f>
        <v>Mobil-1 0W40</v>
      </c>
      <c r="F62" s="16">
        <v>4.9</v>
      </c>
      <c r="G62" s="78">
        <f>'[2]Масла и технические жидкости'!$C$5</f>
        <v>711.46</v>
      </c>
      <c r="H62" s="35">
        <f aca="true" t="shared" si="5" ref="H62:H70">F62*G62</f>
        <v>3486.1540000000005</v>
      </c>
    </row>
    <row r="63" spans="1:8" ht="12.75">
      <c r="A63" s="135"/>
      <c r="B63" s="115"/>
      <c r="C63" s="115"/>
      <c r="D63" s="15" t="s">
        <v>7</v>
      </c>
      <c r="E63" s="3" t="str">
        <f>'[2]Запчасти'!$B$148</f>
        <v>MD352626</v>
      </c>
      <c r="F63" s="3">
        <v>1</v>
      </c>
      <c r="G63" s="71">
        <f>'[2]Запчасти'!$C$148</f>
        <v>753</v>
      </c>
      <c r="H63" s="35">
        <f t="shared" si="5"/>
        <v>753</v>
      </c>
    </row>
    <row r="64" spans="1:8" ht="12.75">
      <c r="A64" s="135"/>
      <c r="B64" s="115"/>
      <c r="C64" s="115"/>
      <c r="D64" s="15" t="s">
        <v>8</v>
      </c>
      <c r="E64" s="3" t="str">
        <f>'[2]Запчасти'!$B$149</f>
        <v>7803A028</v>
      </c>
      <c r="F64" s="3">
        <v>1</v>
      </c>
      <c r="G64" s="71">
        <f>'[2]Запчасти'!$C$149</f>
        <v>1310</v>
      </c>
      <c r="H64" s="35">
        <f t="shared" si="5"/>
        <v>1310</v>
      </c>
    </row>
    <row r="65" spans="1:8" ht="26.25" customHeight="1">
      <c r="A65" s="135"/>
      <c r="B65" s="115"/>
      <c r="C65" s="115"/>
      <c r="D65" s="15" t="s">
        <v>69</v>
      </c>
      <c r="E65" s="3" t="str">
        <f>'[2]Масла и технические жидкости'!$B$6</f>
        <v>Mobil DOT4</v>
      </c>
      <c r="F65" s="3">
        <v>1</v>
      </c>
      <c r="G65" s="72">
        <f>'[2]Масла и технические жидкости'!$C$6</f>
        <v>275</v>
      </c>
      <c r="H65" s="35">
        <f t="shared" si="5"/>
        <v>275</v>
      </c>
    </row>
    <row r="66" spans="1:8" ht="12.75">
      <c r="A66" s="135"/>
      <c r="B66" s="115"/>
      <c r="C66" s="115"/>
      <c r="D66" s="15" t="s">
        <v>22</v>
      </c>
      <c r="E66" s="3" t="str">
        <f>'[2]Запчасти'!$B$150</f>
        <v>MR571476</v>
      </c>
      <c r="F66" s="3">
        <v>1</v>
      </c>
      <c r="G66" s="72">
        <f>'[2]Запчасти'!$C$150</f>
        <v>2159</v>
      </c>
      <c r="H66" s="35">
        <f t="shared" si="5"/>
        <v>2159</v>
      </c>
    </row>
    <row r="67" spans="1:8" ht="12.75">
      <c r="A67" s="135"/>
      <c r="B67" s="115"/>
      <c r="C67" s="115"/>
      <c r="D67" s="15"/>
      <c r="E67" s="3"/>
      <c r="F67" s="3"/>
      <c r="G67" s="73"/>
      <c r="H67" s="35">
        <f t="shared" si="5"/>
        <v>0</v>
      </c>
    </row>
    <row r="68" spans="1:8" ht="12.75">
      <c r="A68" s="135"/>
      <c r="B68" s="115"/>
      <c r="C68" s="115"/>
      <c r="D68" s="15"/>
      <c r="E68" s="3"/>
      <c r="F68" s="3"/>
      <c r="G68" s="73"/>
      <c r="H68" s="35">
        <f t="shared" si="5"/>
        <v>0</v>
      </c>
    </row>
    <row r="69" spans="1:8" ht="12.75">
      <c r="A69" s="135"/>
      <c r="B69" s="115"/>
      <c r="C69" s="115"/>
      <c r="D69" s="15"/>
      <c r="E69" s="3"/>
      <c r="F69" s="3"/>
      <c r="G69" s="73"/>
      <c r="H69" s="35">
        <f t="shared" si="5"/>
        <v>0</v>
      </c>
    </row>
    <row r="70" spans="1:8" ht="13.5" thickBot="1">
      <c r="A70" s="135"/>
      <c r="B70" s="115"/>
      <c r="C70" s="115"/>
      <c r="D70" s="15"/>
      <c r="E70" s="3"/>
      <c r="F70" s="3"/>
      <c r="G70" s="73"/>
      <c r="H70" s="35">
        <f t="shared" si="5"/>
        <v>0</v>
      </c>
    </row>
    <row r="71" spans="1:8" ht="14.25" thickBot="1" thickTop="1">
      <c r="A71" s="136"/>
      <c r="B71" s="122"/>
      <c r="C71" s="122"/>
      <c r="D71" s="44" t="s">
        <v>11</v>
      </c>
      <c r="E71" s="119"/>
      <c r="F71" s="119"/>
      <c r="G71" s="120"/>
      <c r="H71" s="36">
        <f>SUM(H62:H70)</f>
        <v>7983.154</v>
      </c>
    </row>
    <row r="72" spans="1:8" ht="14.25" thickBot="1" thickTop="1">
      <c r="A72" s="139" t="s">
        <v>76</v>
      </c>
      <c r="B72" s="141" t="str">
        <f>B12</f>
        <v>3,2 DI-D</v>
      </c>
      <c r="C72" s="8" t="s">
        <v>1</v>
      </c>
      <c r="D72" s="121"/>
      <c r="E72" s="121"/>
      <c r="F72" s="121"/>
      <c r="G72" s="121"/>
      <c r="H72" s="37">
        <f>H21+G3</f>
        <v>18069.8</v>
      </c>
    </row>
    <row r="73" spans="1:8" ht="14.25" thickBot="1" thickTop="1">
      <c r="A73" s="139"/>
      <c r="B73" s="142"/>
      <c r="C73" s="9" t="s">
        <v>2</v>
      </c>
      <c r="D73" s="117"/>
      <c r="E73" s="117"/>
      <c r="F73" s="117"/>
      <c r="G73" s="117"/>
      <c r="H73" s="37">
        <f>H31+G4</f>
        <v>17570</v>
      </c>
    </row>
    <row r="74" spans="1:8" ht="14.25" thickBot="1" thickTop="1">
      <c r="A74" s="139"/>
      <c r="B74" s="177">
        <v>3</v>
      </c>
      <c r="C74" s="9" t="s">
        <v>1</v>
      </c>
      <c r="D74" s="83"/>
      <c r="E74" s="83"/>
      <c r="F74" s="83"/>
      <c r="G74" s="83"/>
      <c r="H74" s="37">
        <f>H41+G5</f>
        <v>13730.854</v>
      </c>
    </row>
    <row r="75" spans="1:8" ht="14.25" thickBot="1" thickTop="1">
      <c r="A75" s="139"/>
      <c r="B75" s="178"/>
      <c r="C75" s="9" t="s">
        <v>2</v>
      </c>
      <c r="D75" s="83"/>
      <c r="E75" s="83"/>
      <c r="F75" s="83"/>
      <c r="G75" s="83"/>
      <c r="H75" s="37">
        <f>H51+G6</f>
        <v>13231.054</v>
      </c>
    </row>
    <row r="76" spans="1:8" ht="14.25" thickBot="1" thickTop="1">
      <c r="A76" s="139"/>
      <c r="B76" s="142" t="str">
        <f>B52</f>
        <v>3,8 MIVEC</v>
      </c>
      <c r="C76" s="9" t="s">
        <v>1</v>
      </c>
      <c r="D76" s="117"/>
      <c r="E76" s="117"/>
      <c r="F76" s="117"/>
      <c r="G76" s="117"/>
      <c r="H76" s="37"/>
    </row>
    <row r="77" spans="1:8" ht="14.25" thickBot="1" thickTop="1">
      <c r="A77" s="140"/>
      <c r="B77" s="143"/>
      <c r="C77" s="10" t="s">
        <v>2</v>
      </c>
      <c r="D77" s="118"/>
      <c r="E77" s="118"/>
      <c r="F77" s="118"/>
      <c r="G77" s="118"/>
      <c r="H77" s="37">
        <f>H71+G8</f>
        <v>13231.054</v>
      </c>
    </row>
    <row r="78" spans="1:8" ht="13.5" customHeight="1" thickBot="1" thickTop="1">
      <c r="A78" s="123" t="s">
        <v>77</v>
      </c>
      <c r="B78" s="125" t="str">
        <f>B12</f>
        <v>3,2 DI-D</v>
      </c>
      <c r="C78" s="11" t="s">
        <v>1</v>
      </c>
      <c r="D78" s="127"/>
      <c r="E78" s="127"/>
      <c r="F78" s="127"/>
      <c r="G78" s="127"/>
      <c r="H78" s="38">
        <f>H72+G10</f>
        <v>19319.3</v>
      </c>
    </row>
    <row r="79" spans="1:8" ht="14.25" thickBot="1" thickTop="1">
      <c r="A79" s="123"/>
      <c r="B79" s="126"/>
      <c r="C79" s="12" t="s">
        <v>2</v>
      </c>
      <c r="D79" s="128"/>
      <c r="E79" s="128"/>
      <c r="F79" s="128"/>
      <c r="G79" s="128"/>
      <c r="H79" s="38">
        <f>H73+G10</f>
        <v>18819.5</v>
      </c>
    </row>
    <row r="80" spans="1:8" ht="14.25" thickBot="1" thickTop="1">
      <c r="A80" s="123"/>
      <c r="B80" s="131">
        <v>3</v>
      </c>
      <c r="C80" s="12" t="s">
        <v>1</v>
      </c>
      <c r="D80" s="128"/>
      <c r="E80" s="128"/>
      <c r="F80" s="128"/>
      <c r="G80" s="172"/>
      <c r="H80" s="38">
        <f>H74+G10</f>
        <v>14980.354</v>
      </c>
    </row>
    <row r="81" spans="1:8" ht="14.25" thickBot="1" thickTop="1">
      <c r="A81" s="123"/>
      <c r="B81" s="132"/>
      <c r="C81" s="12" t="s">
        <v>2</v>
      </c>
      <c r="D81" s="128"/>
      <c r="E81" s="128"/>
      <c r="F81" s="128"/>
      <c r="G81" s="172"/>
      <c r="H81" s="38">
        <f>H75+G10</f>
        <v>14480.554</v>
      </c>
    </row>
    <row r="82" spans="1:8" ht="14.25" thickBot="1" thickTop="1">
      <c r="A82" s="123"/>
      <c r="B82" s="126" t="str">
        <f>B52</f>
        <v>3,8 MIVEC</v>
      </c>
      <c r="C82" s="12" t="s">
        <v>1</v>
      </c>
      <c r="D82" s="128"/>
      <c r="E82" s="128"/>
      <c r="F82" s="128"/>
      <c r="G82" s="128"/>
      <c r="H82" s="38"/>
    </row>
    <row r="83" spans="1:8" ht="14.25" thickBot="1" thickTop="1">
      <c r="A83" s="124"/>
      <c r="B83" s="129"/>
      <c r="C83" s="13" t="s">
        <v>2</v>
      </c>
      <c r="D83" s="130"/>
      <c r="E83" s="130"/>
      <c r="F83" s="130"/>
      <c r="G83" s="130"/>
      <c r="H83" s="38">
        <f>H77+G10</f>
        <v>14480.554</v>
      </c>
    </row>
    <row r="84" ht="13.5" thickTop="1"/>
  </sheetData>
  <sheetProtection/>
  <mergeCells count="55">
    <mergeCell ref="A1:C1"/>
    <mergeCell ref="D1:H1"/>
    <mergeCell ref="A2:C2"/>
    <mergeCell ref="A3:A8"/>
    <mergeCell ref="B3:B4"/>
    <mergeCell ref="B7:B8"/>
    <mergeCell ref="G2:H2"/>
    <mergeCell ref="G3:H3"/>
    <mergeCell ref="G4:H4"/>
    <mergeCell ref="B5:B6"/>
    <mergeCell ref="G7:H7"/>
    <mergeCell ref="G8:H8"/>
    <mergeCell ref="E2:F2"/>
    <mergeCell ref="E3:F8"/>
    <mergeCell ref="G5:H5"/>
    <mergeCell ref="G6:H6"/>
    <mergeCell ref="C52:C61"/>
    <mergeCell ref="C62:C71"/>
    <mergeCell ref="A9:A10"/>
    <mergeCell ref="B9:C9"/>
    <mergeCell ref="B10:C10"/>
    <mergeCell ref="A12:A71"/>
    <mergeCell ref="B12:B31"/>
    <mergeCell ref="B52:B71"/>
    <mergeCell ref="C12:C21"/>
    <mergeCell ref="C22:C31"/>
    <mergeCell ref="B32:B51"/>
    <mergeCell ref="C32:C41"/>
    <mergeCell ref="C42:C51"/>
    <mergeCell ref="G9:H9"/>
    <mergeCell ref="G10:H10"/>
    <mergeCell ref="D77:G77"/>
    <mergeCell ref="E21:G21"/>
    <mergeCell ref="E31:G31"/>
    <mergeCell ref="E61:G61"/>
    <mergeCell ref="E71:G71"/>
    <mergeCell ref="D76:G76"/>
    <mergeCell ref="E9:F9"/>
    <mergeCell ref="E10:F10"/>
    <mergeCell ref="A72:A77"/>
    <mergeCell ref="B72:B73"/>
    <mergeCell ref="A78:A83"/>
    <mergeCell ref="B78:B79"/>
    <mergeCell ref="D78:G78"/>
    <mergeCell ref="D79:G79"/>
    <mergeCell ref="B82:B83"/>
    <mergeCell ref="D82:G82"/>
    <mergeCell ref="D83:G83"/>
    <mergeCell ref="D80:G80"/>
    <mergeCell ref="B80:B81"/>
    <mergeCell ref="B74:B75"/>
    <mergeCell ref="D81:G81"/>
    <mergeCell ref="D72:G72"/>
    <mergeCell ref="D73:G73"/>
    <mergeCell ref="B76:B7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1.00390625" style="1" customWidth="1"/>
    <col min="4" max="4" width="19.753906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87" t="str">
        <f>ТО15000!A1</f>
        <v>Pajero IV (BK)</v>
      </c>
      <c r="B1" s="188"/>
      <c r="C1" s="188"/>
      <c r="D1" s="152" t="s">
        <v>23</v>
      </c>
      <c r="E1" s="152"/>
      <c r="F1" s="152"/>
      <c r="G1" s="153"/>
      <c r="H1" s="154"/>
    </row>
    <row r="2" spans="1:8" ht="16.5" thickTop="1">
      <c r="A2" s="155"/>
      <c r="B2" s="112"/>
      <c r="C2" s="112"/>
      <c r="D2" s="41" t="s">
        <v>15</v>
      </c>
      <c r="E2" s="164" t="s">
        <v>74</v>
      </c>
      <c r="F2" s="165"/>
      <c r="G2" s="170" t="s">
        <v>72</v>
      </c>
      <c r="H2" s="171"/>
    </row>
    <row r="3" spans="1:21" ht="12.75">
      <c r="A3" s="123" t="s">
        <v>48</v>
      </c>
      <c r="B3" s="158" t="str">
        <f>ТО30000!B3</f>
        <v>3,2 DI-D</v>
      </c>
      <c r="C3" s="6" t="s">
        <v>1</v>
      </c>
      <c r="D3" s="42">
        <v>2.6</v>
      </c>
      <c r="E3" s="181">
        <f>'[1]Лист1'!$B$5</f>
        <v>2499</v>
      </c>
      <c r="F3" s="182"/>
      <c r="G3" s="160">
        <f>D3*E3</f>
        <v>6497.400000000001</v>
      </c>
      <c r="H3" s="16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23"/>
      <c r="B4" s="158"/>
      <c r="C4" s="6" t="s">
        <v>2</v>
      </c>
      <c r="D4" s="42">
        <v>2.4</v>
      </c>
      <c r="E4" s="183"/>
      <c r="F4" s="184"/>
      <c r="G4" s="160">
        <f>D4*E3</f>
        <v>5997.599999999999</v>
      </c>
      <c r="H4" s="16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23"/>
      <c r="B5" s="131">
        <v>3</v>
      </c>
      <c r="C5" s="6" t="s">
        <v>1</v>
      </c>
      <c r="D5" s="88">
        <v>2</v>
      </c>
      <c r="E5" s="183"/>
      <c r="F5" s="184"/>
      <c r="G5" s="160">
        <f>D5*E3</f>
        <v>4998</v>
      </c>
      <c r="H5" s="16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23"/>
      <c r="B6" s="132"/>
      <c r="C6" s="6" t="s">
        <v>2</v>
      </c>
      <c r="D6" s="42">
        <v>1.9</v>
      </c>
      <c r="E6" s="183"/>
      <c r="F6" s="184"/>
      <c r="G6" s="160">
        <f>D6*E3</f>
        <v>4748.099999999999</v>
      </c>
      <c r="H6" s="1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23"/>
      <c r="B7" s="158" t="str">
        <f>ТО30000!B7</f>
        <v>3,8 MIVEC</v>
      </c>
      <c r="C7" s="6" t="s">
        <v>1</v>
      </c>
      <c r="D7" s="42"/>
      <c r="E7" s="183"/>
      <c r="F7" s="184"/>
      <c r="G7" s="160"/>
      <c r="H7" s="16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24"/>
      <c r="B8" s="159"/>
      <c r="C8" s="7" t="s">
        <v>2</v>
      </c>
      <c r="D8" s="43">
        <v>1.9</v>
      </c>
      <c r="E8" s="185"/>
      <c r="F8" s="186"/>
      <c r="G8" s="162">
        <f>D8*E3</f>
        <v>4748.099999999999</v>
      </c>
      <c r="H8" s="16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66" t="s">
        <v>14</v>
      </c>
      <c r="B9" s="168" t="s">
        <v>13</v>
      </c>
      <c r="C9" s="153"/>
      <c r="D9" s="15">
        <f>ТО15000!D9</f>
        <v>1.6</v>
      </c>
      <c r="E9" s="148">
        <f>'[1]Лист1'!$B$5</f>
        <v>2499</v>
      </c>
      <c r="F9" s="149"/>
      <c r="G9" s="150">
        <f>D9*E9</f>
        <v>3998.4</v>
      </c>
      <c r="H9" s="15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67"/>
      <c r="B10" s="169" t="s">
        <v>12</v>
      </c>
      <c r="C10" s="108"/>
      <c r="D10" s="44">
        <f>ТО15000!D10</f>
        <v>0.5</v>
      </c>
      <c r="E10" s="108">
        <f>'[1]Лист1'!$B$5</f>
        <v>2499</v>
      </c>
      <c r="F10" s="109"/>
      <c r="G10" s="110">
        <f>D10*E10</f>
        <v>1249.5</v>
      </c>
      <c r="H10" s="1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26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4" t="str">
        <f>ТО30000!B12</f>
        <v>3,2 DI-D</v>
      </c>
      <c r="C12" s="114" t="s">
        <v>1</v>
      </c>
      <c r="D12" s="15" t="s">
        <v>4</v>
      </c>
      <c r="E12" s="16" t="s">
        <v>67</v>
      </c>
      <c r="F12" s="16">
        <v>9.3</v>
      </c>
      <c r="G12" s="78">
        <f>'[2]Масла и технические жидкости'!$C$4</f>
        <v>522</v>
      </c>
      <c r="H12" s="34">
        <f aca="true" t="shared" si="0" ref="H12:H20">F12*G12</f>
        <v>4854.6</v>
      </c>
    </row>
    <row r="13" spans="1:8" ht="12.75">
      <c r="A13" s="135"/>
      <c r="B13" s="135"/>
      <c r="C13" s="115"/>
      <c r="D13" s="15" t="s">
        <v>7</v>
      </c>
      <c r="E13" s="3" t="s">
        <v>63</v>
      </c>
      <c r="F13" s="3">
        <v>1</v>
      </c>
      <c r="G13" s="71">
        <f>'[2]Запчасти'!$C$155</f>
        <v>858</v>
      </c>
      <c r="H13" s="35">
        <f t="shared" si="0"/>
        <v>858</v>
      </c>
    </row>
    <row r="14" spans="1:8" ht="12.75">
      <c r="A14" s="135"/>
      <c r="B14" s="135"/>
      <c r="C14" s="115"/>
      <c r="D14" s="15" t="s">
        <v>8</v>
      </c>
      <c r="E14" s="3" t="s">
        <v>65</v>
      </c>
      <c r="F14" s="3">
        <v>1</v>
      </c>
      <c r="G14" s="71">
        <f>'[2]Запчасти'!$C$149</f>
        <v>1310</v>
      </c>
      <c r="H14" s="35">
        <f t="shared" si="0"/>
        <v>1310</v>
      </c>
    </row>
    <row r="15" spans="1:8" ht="12.75">
      <c r="A15" s="135"/>
      <c r="B15" s="135"/>
      <c r="C15" s="115"/>
      <c r="D15" s="17" t="s">
        <v>61</v>
      </c>
      <c r="E15" s="3" t="s">
        <v>66</v>
      </c>
      <c r="F15" s="3">
        <v>1</v>
      </c>
      <c r="G15" s="71">
        <f>'[2]Запчасти'!$C$157</f>
        <v>1782</v>
      </c>
      <c r="H15" s="35">
        <f t="shared" si="0"/>
        <v>1782</v>
      </c>
    </row>
    <row r="16" spans="1:8" ht="12.75">
      <c r="A16" s="135"/>
      <c r="B16" s="135"/>
      <c r="C16" s="115"/>
      <c r="D16" s="15" t="s">
        <v>70</v>
      </c>
      <c r="E16" s="3" t="str">
        <f>'[2]Масла и технические жидкости'!$B$8</f>
        <v>Mobilube 1-SHC 75W90</v>
      </c>
      <c r="F16" s="3">
        <v>3.2</v>
      </c>
      <c r="G16" s="72">
        <f>'[2]Масла и технические жидкости'!$C$8</f>
        <v>648.33</v>
      </c>
      <c r="H16" s="35">
        <f t="shared" si="0"/>
        <v>2074.6560000000004</v>
      </c>
    </row>
    <row r="17" spans="1:8" ht="12.75">
      <c r="A17" s="135"/>
      <c r="B17" s="135"/>
      <c r="C17" s="115"/>
      <c r="D17" s="15" t="s">
        <v>24</v>
      </c>
      <c r="E17" s="4" t="str">
        <f>'[2]Масла и технические жидкости'!$B$8</f>
        <v>Mobilube 1-SHC 75W90</v>
      </c>
      <c r="F17" s="3">
        <v>2.8</v>
      </c>
      <c r="G17" s="72">
        <f>'[2]Масла и технические жидкости'!$C$8</f>
        <v>648.33</v>
      </c>
      <c r="H17" s="35">
        <f t="shared" si="0"/>
        <v>1815.324</v>
      </c>
    </row>
    <row r="18" spans="1:8" ht="12.75">
      <c r="A18" s="135"/>
      <c r="B18" s="135"/>
      <c r="C18" s="115"/>
      <c r="D18" s="48" t="s">
        <v>46</v>
      </c>
      <c r="E18" s="3" t="str">
        <f>'[2]Масла и технические жидкости'!$B$8</f>
        <v>Mobilube 1-SHC 75W90</v>
      </c>
      <c r="F18" s="3">
        <v>1.6</v>
      </c>
      <c r="G18" s="72">
        <f>'[2]Масла и технические жидкости'!$C$8</f>
        <v>648.33</v>
      </c>
      <c r="H18" s="35">
        <f t="shared" si="0"/>
        <v>1037.3280000000002</v>
      </c>
    </row>
    <row r="19" spans="1:8" ht="12.75">
      <c r="A19" s="135"/>
      <c r="B19" s="135"/>
      <c r="C19" s="115"/>
      <c r="D19" s="15"/>
      <c r="E19" s="3"/>
      <c r="F19" s="3"/>
      <c r="G19" s="73"/>
      <c r="H19" s="35">
        <f t="shared" si="0"/>
        <v>0</v>
      </c>
    </row>
    <row r="20" spans="1:8" ht="13.5" thickBot="1">
      <c r="A20" s="135"/>
      <c r="B20" s="135"/>
      <c r="C20" s="115"/>
      <c r="D20" s="15"/>
      <c r="E20" s="3"/>
      <c r="F20" s="3"/>
      <c r="G20" s="73"/>
      <c r="H20" s="35">
        <f t="shared" si="0"/>
        <v>0</v>
      </c>
    </row>
    <row r="21" spans="1:8" ht="14.25" thickBot="1" thickTop="1">
      <c r="A21" s="135"/>
      <c r="B21" s="135"/>
      <c r="C21" s="116"/>
      <c r="D21" s="46" t="s">
        <v>11</v>
      </c>
      <c r="E21" s="112"/>
      <c r="F21" s="112"/>
      <c r="G21" s="113"/>
      <c r="H21" s="36">
        <f>SUM(H12:H20)</f>
        <v>13731.908000000001</v>
      </c>
    </row>
    <row r="22" spans="1:8" ht="13.5" thickTop="1">
      <c r="A22" s="135"/>
      <c r="B22" s="135"/>
      <c r="C22" s="114" t="s">
        <v>2</v>
      </c>
      <c r="D22" s="15" t="s">
        <v>4</v>
      </c>
      <c r="E22" s="16" t="s">
        <v>67</v>
      </c>
      <c r="F22" s="16">
        <v>9.3</v>
      </c>
      <c r="G22" s="78">
        <f>'[2]Масла и технические жидкости'!$C$4</f>
        <v>522</v>
      </c>
      <c r="H22" s="35">
        <f>F22*G22</f>
        <v>4854.6</v>
      </c>
    </row>
    <row r="23" spans="1:8" ht="12.75">
      <c r="A23" s="135"/>
      <c r="B23" s="135"/>
      <c r="C23" s="115"/>
      <c r="D23" s="15" t="s">
        <v>7</v>
      </c>
      <c r="E23" s="3" t="s">
        <v>63</v>
      </c>
      <c r="F23" s="3">
        <v>1</v>
      </c>
      <c r="G23" s="71">
        <f>'[2]Запчасти'!$C$155</f>
        <v>858</v>
      </c>
      <c r="H23" s="35">
        <f aca="true" t="shared" si="1" ref="H23:H29">F23*G23</f>
        <v>858</v>
      </c>
    </row>
    <row r="24" spans="1:8" ht="12.75">
      <c r="A24" s="135"/>
      <c r="B24" s="135"/>
      <c r="C24" s="115"/>
      <c r="D24" s="15" t="s">
        <v>8</v>
      </c>
      <c r="E24" s="3" t="s">
        <v>65</v>
      </c>
      <c r="F24" s="3">
        <v>1</v>
      </c>
      <c r="G24" s="71">
        <f>'[2]Запчасти'!$C$149</f>
        <v>1310</v>
      </c>
      <c r="H24" s="35">
        <f t="shared" si="1"/>
        <v>1310</v>
      </c>
    </row>
    <row r="25" spans="1:8" ht="12.75">
      <c r="A25" s="135"/>
      <c r="B25" s="135"/>
      <c r="C25" s="115"/>
      <c r="D25" s="17" t="s">
        <v>61</v>
      </c>
      <c r="E25" s="3" t="s">
        <v>66</v>
      </c>
      <c r="F25" s="3">
        <v>1</v>
      </c>
      <c r="G25" s="71">
        <f>'[2]Запчасти'!$C$157</f>
        <v>1782</v>
      </c>
      <c r="H25" s="35">
        <f t="shared" si="1"/>
        <v>1782</v>
      </c>
    </row>
    <row r="26" spans="1:8" ht="12.75">
      <c r="A26" s="135"/>
      <c r="B26" s="135"/>
      <c r="C26" s="115"/>
      <c r="D26" s="15" t="s">
        <v>24</v>
      </c>
      <c r="E26" s="4" t="str">
        <f>'[2]Масла и технические жидкости'!$B$8</f>
        <v>Mobilube 1-SHC 75W90</v>
      </c>
      <c r="F26" s="3">
        <v>2.8</v>
      </c>
      <c r="G26" s="72">
        <f>'[2]Масла и технические жидкости'!$C$8</f>
        <v>648.33</v>
      </c>
      <c r="H26" s="35">
        <f t="shared" si="1"/>
        <v>1815.324</v>
      </c>
    </row>
    <row r="27" spans="1:8" ht="12.75">
      <c r="A27" s="135"/>
      <c r="B27" s="135"/>
      <c r="C27" s="115"/>
      <c r="D27" s="48" t="s">
        <v>46</v>
      </c>
      <c r="E27" s="3" t="str">
        <f>'[2]Масла и технические жидкости'!$B$8</f>
        <v>Mobilube 1-SHC 75W90</v>
      </c>
      <c r="F27" s="3">
        <v>1.6</v>
      </c>
      <c r="G27" s="72">
        <f>'[2]Масла и технические жидкости'!$C$8</f>
        <v>648.33</v>
      </c>
      <c r="H27" s="35">
        <f t="shared" si="1"/>
        <v>1037.3280000000002</v>
      </c>
    </row>
    <row r="28" spans="1:8" ht="12.75">
      <c r="A28" s="135"/>
      <c r="B28" s="135"/>
      <c r="C28" s="115"/>
      <c r="D28" s="15"/>
      <c r="E28" s="3"/>
      <c r="F28" s="3"/>
      <c r="G28" s="73"/>
      <c r="H28" s="35">
        <f t="shared" si="1"/>
        <v>0</v>
      </c>
    </row>
    <row r="29" spans="1:8" ht="13.5" thickBot="1">
      <c r="A29" s="135"/>
      <c r="B29" s="135"/>
      <c r="C29" s="115"/>
      <c r="D29" s="15"/>
      <c r="E29" s="3"/>
      <c r="F29" s="3"/>
      <c r="G29" s="73"/>
      <c r="H29" s="35">
        <f t="shared" si="1"/>
        <v>0</v>
      </c>
    </row>
    <row r="30" spans="1:8" ht="14.25" thickBot="1" thickTop="1">
      <c r="A30" s="135"/>
      <c r="B30" s="136"/>
      <c r="C30" s="116"/>
      <c r="D30" s="46" t="s">
        <v>11</v>
      </c>
      <c r="E30" s="112"/>
      <c r="F30" s="112"/>
      <c r="G30" s="113"/>
      <c r="H30" s="36">
        <f>SUM(H22:H29)</f>
        <v>11657.252</v>
      </c>
    </row>
    <row r="31" spans="1:8" ht="13.5" thickTop="1">
      <c r="A31" s="135"/>
      <c r="B31" s="180">
        <v>3</v>
      </c>
      <c r="C31" s="114" t="s">
        <v>1</v>
      </c>
      <c r="D31" s="15" t="s">
        <v>4</v>
      </c>
      <c r="E31" s="16" t="s">
        <v>73</v>
      </c>
      <c r="F31" s="2">
        <v>4.9</v>
      </c>
      <c r="G31" s="2">
        <f>'[2]Масла и технические жидкости'!$C$5</f>
        <v>711.46</v>
      </c>
      <c r="H31" s="35">
        <f>F31*G31</f>
        <v>3486.1540000000005</v>
      </c>
    </row>
    <row r="32" spans="1:8" ht="12.75">
      <c r="A32" s="135"/>
      <c r="B32" s="146"/>
      <c r="C32" s="115"/>
      <c r="D32" s="15" t="s">
        <v>7</v>
      </c>
      <c r="E32" s="2" t="str">
        <f>'[2]Запчасти'!$B$148</f>
        <v>MD352626</v>
      </c>
      <c r="F32" s="2">
        <v>1</v>
      </c>
      <c r="G32" s="68">
        <f>'[2]Запчасти'!$C$148</f>
        <v>753</v>
      </c>
      <c r="H32" s="35">
        <f aca="true" t="shared" si="2" ref="H32:H39">F32*G32</f>
        <v>753</v>
      </c>
    </row>
    <row r="33" spans="1:8" ht="12.75">
      <c r="A33" s="135"/>
      <c r="B33" s="146"/>
      <c r="C33" s="115"/>
      <c r="D33" s="15" t="s">
        <v>8</v>
      </c>
      <c r="E33" s="2" t="str">
        <f>'[2]Запчасти'!$B$149</f>
        <v>7803A028</v>
      </c>
      <c r="F33" s="2">
        <v>1</v>
      </c>
      <c r="G33" s="68">
        <f>'[2]Запчасти'!$C$149</f>
        <v>1310</v>
      </c>
      <c r="H33" s="35">
        <f t="shared" si="2"/>
        <v>1310</v>
      </c>
    </row>
    <row r="34" spans="1:8" ht="12.75">
      <c r="A34" s="135"/>
      <c r="B34" s="146"/>
      <c r="C34" s="115"/>
      <c r="D34" s="15" t="s">
        <v>70</v>
      </c>
      <c r="E34" s="3" t="str">
        <f>'[2]Масла и технические жидкости'!$B$8</f>
        <v>Mobilube 1-SHC 75W90</v>
      </c>
      <c r="F34" s="2">
        <v>3.2</v>
      </c>
      <c r="G34" s="2">
        <f>'[2]Масла и технические жидкости'!$C$8</f>
        <v>648.33</v>
      </c>
      <c r="H34" s="35">
        <f t="shared" si="2"/>
        <v>2074.6560000000004</v>
      </c>
    </row>
    <row r="35" spans="1:8" ht="12.75">
      <c r="A35" s="135"/>
      <c r="B35" s="146"/>
      <c r="C35" s="115"/>
      <c r="D35" s="15" t="s">
        <v>24</v>
      </c>
      <c r="E35" s="3" t="str">
        <f>'[2]Масла и технические жидкости'!$B$8</f>
        <v>Mobilube 1-SHC 75W90</v>
      </c>
      <c r="F35" s="2">
        <v>2.8</v>
      </c>
      <c r="G35" s="2">
        <f>G34</f>
        <v>648.33</v>
      </c>
      <c r="H35" s="35">
        <f t="shared" si="2"/>
        <v>1815.324</v>
      </c>
    </row>
    <row r="36" spans="1:8" ht="12.75">
      <c r="A36" s="135"/>
      <c r="B36" s="146"/>
      <c r="C36" s="115"/>
      <c r="D36" s="48" t="s">
        <v>46</v>
      </c>
      <c r="E36" s="4" t="str">
        <f>'[2]Масла и технические жидкости'!$B$8</f>
        <v>Mobilube 1-SHC 75W90</v>
      </c>
      <c r="F36" s="2">
        <v>1.6</v>
      </c>
      <c r="G36" s="2">
        <f>G34</f>
        <v>648.33</v>
      </c>
      <c r="H36" s="35">
        <f t="shared" si="2"/>
        <v>1037.3280000000002</v>
      </c>
    </row>
    <row r="37" spans="1:8" ht="12.75">
      <c r="A37" s="135"/>
      <c r="B37" s="146"/>
      <c r="C37" s="115"/>
      <c r="E37" s="2"/>
      <c r="F37" s="2"/>
      <c r="G37" s="2"/>
      <c r="H37" s="35">
        <f t="shared" si="2"/>
        <v>0</v>
      </c>
    </row>
    <row r="38" spans="1:8" ht="12.75">
      <c r="A38" s="135"/>
      <c r="B38" s="146"/>
      <c r="C38" s="115"/>
      <c r="D38" s="15"/>
      <c r="E38" s="2"/>
      <c r="F38" s="2"/>
      <c r="G38" s="2"/>
      <c r="H38" s="35">
        <f t="shared" si="2"/>
        <v>0</v>
      </c>
    </row>
    <row r="39" spans="1:8" ht="13.5" thickBot="1">
      <c r="A39" s="135"/>
      <c r="B39" s="146"/>
      <c r="C39" s="115"/>
      <c r="D39" s="15"/>
      <c r="E39" s="2"/>
      <c r="F39" s="2"/>
      <c r="G39" s="2"/>
      <c r="H39" s="35">
        <f t="shared" si="2"/>
        <v>0</v>
      </c>
    </row>
    <row r="40" spans="1:8" ht="14.25" thickBot="1" thickTop="1">
      <c r="A40" s="135"/>
      <c r="B40" s="146"/>
      <c r="C40" s="116"/>
      <c r="D40" s="46" t="s">
        <v>11</v>
      </c>
      <c r="E40" s="84"/>
      <c r="F40" s="84"/>
      <c r="G40" s="84"/>
      <c r="H40" s="36">
        <f>SUM(H31:H39)</f>
        <v>10476.462000000001</v>
      </c>
    </row>
    <row r="41" spans="1:8" ht="13.5" thickTop="1">
      <c r="A41" s="135"/>
      <c r="B41" s="146"/>
      <c r="C41" s="114" t="s">
        <v>2</v>
      </c>
      <c r="D41" s="15" t="s">
        <v>4</v>
      </c>
      <c r="E41" s="16" t="s">
        <v>73</v>
      </c>
      <c r="F41" s="2">
        <v>4.9</v>
      </c>
      <c r="G41" s="2">
        <f>'[2]Масла и технические жидкости'!$C$5</f>
        <v>711.46</v>
      </c>
      <c r="H41" s="35">
        <f>F41*G41</f>
        <v>3486.1540000000005</v>
      </c>
    </row>
    <row r="42" spans="1:8" ht="12.75">
      <c r="A42" s="135"/>
      <c r="B42" s="146"/>
      <c r="C42" s="115"/>
      <c r="D42" s="15" t="s">
        <v>7</v>
      </c>
      <c r="E42" s="2" t="str">
        <f>'[2]Запчасти'!$B$148</f>
        <v>MD352626</v>
      </c>
      <c r="F42" s="2">
        <v>1</v>
      </c>
      <c r="G42" s="68">
        <f>'[2]Запчасти'!$C$148</f>
        <v>753</v>
      </c>
      <c r="H42" s="35">
        <f aca="true" t="shared" si="3" ref="H42:H48">F42*G42</f>
        <v>753</v>
      </c>
    </row>
    <row r="43" spans="1:8" ht="12.75">
      <c r="A43" s="135"/>
      <c r="B43" s="146"/>
      <c r="C43" s="115"/>
      <c r="D43" s="15" t="s">
        <v>8</v>
      </c>
      <c r="E43" s="2" t="str">
        <f>'[2]Запчасти'!$B$149</f>
        <v>7803A028</v>
      </c>
      <c r="F43" s="2">
        <v>1</v>
      </c>
      <c r="G43" s="68">
        <f>'[2]Запчасти'!$C$149</f>
        <v>1310</v>
      </c>
      <c r="H43" s="35">
        <f t="shared" si="3"/>
        <v>1310</v>
      </c>
    </row>
    <row r="44" spans="1:8" ht="12.75">
      <c r="A44" s="135"/>
      <c r="B44" s="146"/>
      <c r="C44" s="115"/>
      <c r="D44" s="15" t="s">
        <v>24</v>
      </c>
      <c r="E44" s="3" t="str">
        <f>'[2]Масла и технические жидкости'!$B$8</f>
        <v>Mobilube 1-SHC 75W90</v>
      </c>
      <c r="F44" s="2">
        <v>2.8</v>
      </c>
      <c r="G44" s="2">
        <f>G34</f>
        <v>648.33</v>
      </c>
      <c r="H44" s="35">
        <f t="shared" si="3"/>
        <v>1815.324</v>
      </c>
    </row>
    <row r="45" spans="1:8" ht="12.75">
      <c r="A45" s="135"/>
      <c r="B45" s="146"/>
      <c r="C45" s="115"/>
      <c r="D45" s="48" t="s">
        <v>46</v>
      </c>
      <c r="E45" s="4" t="str">
        <f>'[2]Масла и технические жидкости'!$B$8</f>
        <v>Mobilube 1-SHC 75W90</v>
      </c>
      <c r="F45" s="2">
        <v>1.6</v>
      </c>
      <c r="G45" s="2">
        <f>G34</f>
        <v>648.33</v>
      </c>
      <c r="H45" s="35">
        <f t="shared" si="3"/>
        <v>1037.3280000000002</v>
      </c>
    </row>
    <row r="46" spans="1:8" ht="12.75">
      <c r="A46" s="135"/>
      <c r="B46" s="146"/>
      <c r="C46" s="115"/>
      <c r="E46" s="2"/>
      <c r="F46" s="2"/>
      <c r="G46" s="2"/>
      <c r="H46" s="35">
        <f t="shared" si="3"/>
        <v>0</v>
      </c>
    </row>
    <row r="47" spans="1:8" ht="12.75">
      <c r="A47" s="135"/>
      <c r="B47" s="146"/>
      <c r="C47" s="115"/>
      <c r="D47" s="15"/>
      <c r="E47" s="2"/>
      <c r="F47" s="2"/>
      <c r="G47" s="2"/>
      <c r="H47" s="35">
        <f t="shared" si="3"/>
        <v>0</v>
      </c>
    </row>
    <row r="48" spans="1:8" ht="13.5" thickBot="1">
      <c r="A48" s="135"/>
      <c r="B48" s="146"/>
      <c r="C48" s="115"/>
      <c r="D48" s="15"/>
      <c r="E48" s="2"/>
      <c r="F48" s="2"/>
      <c r="G48" s="2"/>
      <c r="H48" s="35">
        <f t="shared" si="3"/>
        <v>0</v>
      </c>
    </row>
    <row r="49" spans="1:8" ht="14.25" thickBot="1" thickTop="1">
      <c r="A49" s="135"/>
      <c r="B49" s="147"/>
      <c r="C49" s="116"/>
      <c r="D49" s="46" t="s">
        <v>11</v>
      </c>
      <c r="E49" s="2"/>
      <c r="F49" s="2"/>
      <c r="G49" s="2"/>
      <c r="H49" s="36">
        <f>SUM(H41:H48)</f>
        <v>8401.806</v>
      </c>
    </row>
    <row r="50" spans="1:8" ht="13.5" thickTop="1">
      <c r="A50" s="135"/>
      <c r="B50" s="179" t="str">
        <f>ТО30000!B52</f>
        <v>3,8 MIVEC</v>
      </c>
      <c r="C50" s="114" t="s">
        <v>1</v>
      </c>
      <c r="D50" s="47"/>
      <c r="E50" s="16"/>
      <c r="F50" s="16"/>
      <c r="G50" s="79"/>
      <c r="H50" s="35">
        <f>F50*G50</f>
        <v>0</v>
      </c>
    </row>
    <row r="51" spans="1:8" ht="12.75">
      <c r="A51" s="135"/>
      <c r="B51" s="115"/>
      <c r="C51" s="115"/>
      <c r="D51" s="15"/>
      <c r="E51" s="3"/>
      <c r="F51" s="3"/>
      <c r="G51" s="73"/>
      <c r="H51" s="35">
        <f aca="true" t="shared" si="4" ref="H51:H58">F51*G51</f>
        <v>0</v>
      </c>
    </row>
    <row r="52" spans="1:8" ht="12.75">
      <c r="A52" s="135"/>
      <c r="B52" s="115"/>
      <c r="C52" s="115"/>
      <c r="D52" s="15"/>
      <c r="E52" s="3"/>
      <c r="F52" s="3"/>
      <c r="G52" s="73"/>
      <c r="H52" s="35">
        <f t="shared" si="4"/>
        <v>0</v>
      </c>
    </row>
    <row r="53" spans="1:8" ht="12.75">
      <c r="A53" s="135"/>
      <c r="B53" s="115"/>
      <c r="C53" s="115"/>
      <c r="D53" s="15"/>
      <c r="E53" s="3"/>
      <c r="F53" s="3"/>
      <c r="G53" s="73"/>
      <c r="H53" s="35">
        <f>F53*G53</f>
        <v>0</v>
      </c>
    </row>
    <row r="54" spans="1:8" ht="12.75">
      <c r="A54" s="135"/>
      <c r="B54" s="115"/>
      <c r="C54" s="115"/>
      <c r="D54" s="15"/>
      <c r="E54" s="3"/>
      <c r="F54" s="3"/>
      <c r="G54" s="73"/>
      <c r="H54" s="35">
        <f>F54*G54</f>
        <v>0</v>
      </c>
    </row>
    <row r="55" spans="1:8" ht="12.75">
      <c r="A55" s="135"/>
      <c r="B55" s="115"/>
      <c r="C55" s="115"/>
      <c r="F55" s="3"/>
      <c r="G55" s="73"/>
      <c r="H55" s="35">
        <f>F55*G55</f>
        <v>0</v>
      </c>
    </row>
    <row r="56" spans="1:8" ht="12.75">
      <c r="A56" s="135"/>
      <c r="B56" s="115"/>
      <c r="C56" s="115"/>
      <c r="D56" s="15"/>
      <c r="E56" s="3"/>
      <c r="F56" s="3"/>
      <c r="G56" s="73"/>
      <c r="H56" s="35">
        <f t="shared" si="4"/>
        <v>0</v>
      </c>
    </row>
    <row r="57" spans="1:8" ht="12.75">
      <c r="A57" s="135"/>
      <c r="B57" s="115"/>
      <c r="C57" s="115"/>
      <c r="D57" s="15"/>
      <c r="E57" s="3"/>
      <c r="F57" s="3"/>
      <c r="G57" s="73"/>
      <c r="H57" s="35">
        <f t="shared" si="4"/>
        <v>0</v>
      </c>
    </row>
    <row r="58" spans="1:8" ht="13.5" thickBot="1">
      <c r="A58" s="135"/>
      <c r="B58" s="115"/>
      <c r="C58" s="115"/>
      <c r="D58" s="15"/>
      <c r="E58" s="3"/>
      <c r="F58" s="3"/>
      <c r="G58" s="73"/>
      <c r="H58" s="35">
        <f t="shared" si="4"/>
        <v>0</v>
      </c>
    </row>
    <row r="59" spans="1:8" ht="14.25" thickBot="1" thickTop="1">
      <c r="A59" s="135"/>
      <c r="B59" s="115"/>
      <c r="C59" s="116"/>
      <c r="D59" s="46" t="s">
        <v>11</v>
      </c>
      <c r="E59" s="112"/>
      <c r="F59" s="112"/>
      <c r="G59" s="113"/>
      <c r="H59" s="36">
        <f>SUM(H50:H58)</f>
        <v>0</v>
      </c>
    </row>
    <row r="60" spans="1:8" ht="13.5" thickTop="1">
      <c r="A60" s="135"/>
      <c r="B60" s="115"/>
      <c r="C60" s="114" t="s">
        <v>2</v>
      </c>
      <c r="D60" s="47" t="s">
        <v>4</v>
      </c>
      <c r="E60" s="16" t="str">
        <f>'[2]Масла и технические жидкости'!$B$5</f>
        <v>Mobil-1 0W40</v>
      </c>
      <c r="F60" s="16">
        <v>4.9</v>
      </c>
      <c r="G60" s="79">
        <f>'[2]Масла и технические жидкости'!$C$5</f>
        <v>711.46</v>
      </c>
      <c r="H60" s="35">
        <f>F60*G60</f>
        <v>3486.1540000000005</v>
      </c>
    </row>
    <row r="61" spans="1:8" ht="12.75">
      <c r="A61" s="135"/>
      <c r="B61" s="115"/>
      <c r="C61" s="115"/>
      <c r="D61" s="15" t="s">
        <v>7</v>
      </c>
      <c r="E61" s="3" t="str">
        <f>ТО15000!E68</f>
        <v>MD352626</v>
      </c>
      <c r="F61" s="3">
        <v>1</v>
      </c>
      <c r="G61" s="73">
        <f>ТО15000!G68</f>
        <v>753</v>
      </c>
      <c r="H61" s="35">
        <f aca="true" t="shared" si="5" ref="H61:H67">F61*G61</f>
        <v>753</v>
      </c>
    </row>
    <row r="62" spans="1:8" ht="12.75">
      <c r="A62" s="135"/>
      <c r="B62" s="115"/>
      <c r="C62" s="115"/>
      <c r="D62" s="15" t="s">
        <v>8</v>
      </c>
      <c r="E62" s="3" t="str">
        <f>ТО15000!E69</f>
        <v>7803A028</v>
      </c>
      <c r="F62" s="3">
        <v>1</v>
      </c>
      <c r="G62" s="73">
        <f>ТО15000!G69</f>
        <v>1310</v>
      </c>
      <c r="H62" s="35">
        <f t="shared" si="5"/>
        <v>1310</v>
      </c>
    </row>
    <row r="63" spans="1:8" ht="12.75">
      <c r="A63" s="135"/>
      <c r="B63" s="115"/>
      <c r="C63" s="115"/>
      <c r="D63" s="15" t="s">
        <v>24</v>
      </c>
      <c r="E63" s="3" t="str">
        <f>'[2]Масла и технические жидкости'!$B$8</f>
        <v>Mobilube 1-SHC 75W90</v>
      </c>
      <c r="F63" s="3">
        <v>2.8</v>
      </c>
      <c r="G63" s="72">
        <f>'[2]Масла и технические жидкости'!$C$8</f>
        <v>648.33</v>
      </c>
      <c r="H63" s="35">
        <f t="shared" si="5"/>
        <v>1815.324</v>
      </c>
    </row>
    <row r="64" spans="1:8" ht="12.75">
      <c r="A64" s="135"/>
      <c r="B64" s="115"/>
      <c r="C64" s="115"/>
      <c r="D64" s="48" t="s">
        <v>46</v>
      </c>
      <c r="E64" s="4" t="str">
        <f>'[2]Масла и технические жидкости'!$B$8</f>
        <v>Mobilube 1-SHC 75W90</v>
      </c>
      <c r="F64" s="3">
        <v>1.6</v>
      </c>
      <c r="G64" s="72">
        <f>'[2]Масла и технические жидкости'!$C$8</f>
        <v>648.33</v>
      </c>
      <c r="H64" s="35">
        <f t="shared" si="5"/>
        <v>1037.3280000000002</v>
      </c>
    </row>
    <row r="65" spans="1:8" ht="12.75">
      <c r="A65" s="135"/>
      <c r="B65" s="115"/>
      <c r="C65" s="115"/>
      <c r="D65" s="15"/>
      <c r="E65" s="3"/>
      <c r="F65" s="3"/>
      <c r="G65" s="73"/>
      <c r="H65" s="35">
        <f t="shared" si="5"/>
        <v>0</v>
      </c>
    </row>
    <row r="66" spans="1:8" ht="12.75">
      <c r="A66" s="135"/>
      <c r="B66" s="115"/>
      <c r="C66" s="115"/>
      <c r="D66" s="15"/>
      <c r="E66" s="3"/>
      <c r="F66" s="3"/>
      <c r="G66" s="73"/>
      <c r="H66" s="35">
        <f t="shared" si="5"/>
        <v>0</v>
      </c>
    </row>
    <row r="67" spans="1:8" ht="13.5" thickBot="1">
      <c r="A67" s="135"/>
      <c r="B67" s="115"/>
      <c r="C67" s="115"/>
      <c r="D67" s="15"/>
      <c r="E67" s="3"/>
      <c r="F67" s="3"/>
      <c r="G67" s="73"/>
      <c r="H67" s="35">
        <f t="shared" si="5"/>
        <v>0</v>
      </c>
    </row>
    <row r="68" spans="1:8" ht="14.25" thickBot="1" thickTop="1">
      <c r="A68" s="136"/>
      <c r="B68" s="122"/>
      <c r="C68" s="122"/>
      <c r="D68" s="44" t="s">
        <v>11</v>
      </c>
      <c r="E68" s="119"/>
      <c r="F68" s="119"/>
      <c r="G68" s="120"/>
      <c r="H68" s="36">
        <f>SUM(H60:H67)</f>
        <v>8401.806</v>
      </c>
    </row>
    <row r="69" spans="1:8" ht="14.25" thickBot="1" thickTop="1">
      <c r="A69" s="139" t="s">
        <v>76</v>
      </c>
      <c r="B69" s="141" t="str">
        <f>B12</f>
        <v>3,2 DI-D</v>
      </c>
      <c r="C69" s="8" t="s">
        <v>1</v>
      </c>
      <c r="D69" s="121"/>
      <c r="E69" s="121"/>
      <c r="F69" s="121"/>
      <c r="G69" s="121"/>
      <c r="H69" s="37">
        <f>H21+G3</f>
        <v>20229.308</v>
      </c>
    </row>
    <row r="70" spans="1:8" ht="14.25" thickBot="1" thickTop="1">
      <c r="A70" s="139"/>
      <c r="B70" s="142"/>
      <c r="C70" s="9" t="s">
        <v>2</v>
      </c>
      <c r="D70" s="117"/>
      <c r="E70" s="117"/>
      <c r="F70" s="117"/>
      <c r="G70" s="117"/>
      <c r="H70" s="37">
        <f>H30+G4</f>
        <v>17654.852</v>
      </c>
    </row>
    <row r="71" spans="1:8" ht="14.25" thickBot="1" thickTop="1">
      <c r="A71" s="139"/>
      <c r="B71" s="177">
        <v>3</v>
      </c>
      <c r="C71" s="9" t="s">
        <v>1</v>
      </c>
      <c r="D71" s="83"/>
      <c r="E71" s="83"/>
      <c r="F71" s="83"/>
      <c r="G71" s="83"/>
      <c r="H71" s="37">
        <f>H40+G5</f>
        <v>15474.462000000001</v>
      </c>
    </row>
    <row r="72" spans="1:8" ht="14.25" thickBot="1" thickTop="1">
      <c r="A72" s="139"/>
      <c r="B72" s="178"/>
      <c r="C72" s="9" t="s">
        <v>2</v>
      </c>
      <c r="D72" s="83"/>
      <c r="E72" s="83"/>
      <c r="F72" s="83"/>
      <c r="G72" s="83"/>
      <c r="H72" s="37">
        <f>H49+G6</f>
        <v>13149.905999999999</v>
      </c>
    </row>
    <row r="73" spans="1:8" ht="14.25" thickBot="1" thickTop="1">
      <c r="A73" s="139"/>
      <c r="B73" s="142" t="str">
        <f>B50</f>
        <v>3,8 MIVEC</v>
      </c>
      <c r="C73" s="9" t="s">
        <v>1</v>
      </c>
      <c r="D73" s="117"/>
      <c r="E73" s="117"/>
      <c r="F73" s="117"/>
      <c r="G73" s="117"/>
      <c r="H73" s="37"/>
    </row>
    <row r="74" spans="1:8" ht="14.25" thickBot="1" thickTop="1">
      <c r="A74" s="140"/>
      <c r="B74" s="143"/>
      <c r="C74" s="10" t="s">
        <v>2</v>
      </c>
      <c r="D74" s="118"/>
      <c r="E74" s="118"/>
      <c r="F74" s="118"/>
      <c r="G74" s="118"/>
      <c r="H74" s="37">
        <f>H68+G8</f>
        <v>13149.905999999999</v>
      </c>
    </row>
    <row r="75" spans="1:8" ht="13.5" customHeight="1" thickBot="1" thickTop="1">
      <c r="A75" s="123" t="s">
        <v>77</v>
      </c>
      <c r="B75" s="125" t="str">
        <f>B69</f>
        <v>3,2 DI-D</v>
      </c>
      <c r="C75" s="11" t="s">
        <v>1</v>
      </c>
      <c r="D75" s="127"/>
      <c r="E75" s="127"/>
      <c r="F75" s="127"/>
      <c r="G75" s="127"/>
      <c r="H75" s="38">
        <f>H69+G9+G10</f>
        <v>25477.208000000002</v>
      </c>
    </row>
    <row r="76" spans="1:8" ht="14.25" thickBot="1" thickTop="1">
      <c r="A76" s="123"/>
      <c r="B76" s="126"/>
      <c r="C76" s="12" t="s">
        <v>2</v>
      </c>
      <c r="D76" s="128"/>
      <c r="E76" s="128"/>
      <c r="F76" s="128"/>
      <c r="G76" s="128"/>
      <c r="H76" s="38">
        <f>H70+G9+G10</f>
        <v>22902.752</v>
      </c>
    </row>
    <row r="77" spans="1:8" ht="14.25" thickBot="1" thickTop="1">
      <c r="A77" s="123"/>
      <c r="B77" s="131">
        <v>3</v>
      </c>
      <c r="C77" s="12" t="s">
        <v>1</v>
      </c>
      <c r="D77" s="128"/>
      <c r="E77" s="128"/>
      <c r="F77" s="128"/>
      <c r="G77" s="172"/>
      <c r="H77" s="38">
        <f>H71+G9+G10</f>
        <v>20722.362</v>
      </c>
    </row>
    <row r="78" spans="1:8" ht="14.25" thickBot="1" thickTop="1">
      <c r="A78" s="123"/>
      <c r="B78" s="132"/>
      <c r="C78" s="12" t="s">
        <v>2</v>
      </c>
      <c r="D78" s="128"/>
      <c r="E78" s="128"/>
      <c r="F78" s="128"/>
      <c r="G78" s="172"/>
      <c r="H78" s="38">
        <f>H72+G9+G10</f>
        <v>18397.806</v>
      </c>
    </row>
    <row r="79" spans="1:8" ht="14.25" thickBot="1" thickTop="1">
      <c r="A79" s="123"/>
      <c r="B79" s="126" t="str">
        <f>B73</f>
        <v>3,8 MIVEC</v>
      </c>
      <c r="C79" s="12" t="s">
        <v>1</v>
      </c>
      <c r="D79" s="128"/>
      <c r="E79" s="128"/>
      <c r="F79" s="128"/>
      <c r="G79" s="128"/>
      <c r="H79" s="38"/>
    </row>
    <row r="80" spans="1:8" ht="14.25" thickBot="1" thickTop="1">
      <c r="A80" s="124"/>
      <c r="B80" s="129"/>
      <c r="C80" s="13" t="s">
        <v>2</v>
      </c>
      <c r="D80" s="130"/>
      <c r="E80" s="130"/>
      <c r="F80" s="130"/>
      <c r="G80" s="130"/>
      <c r="H80" s="38">
        <f>H74+G9+G10</f>
        <v>18397.806</v>
      </c>
    </row>
    <row r="81" ht="13.5" thickTop="1"/>
  </sheetData>
  <sheetProtection/>
  <mergeCells count="55">
    <mergeCell ref="E2:F2"/>
    <mergeCell ref="A9:A10"/>
    <mergeCell ref="A1:C1"/>
    <mergeCell ref="D1:H1"/>
    <mergeCell ref="A2:C2"/>
    <mergeCell ref="A3:A8"/>
    <mergeCell ref="B3:B4"/>
    <mergeCell ref="B7:B8"/>
    <mergeCell ref="G5:H5"/>
    <mergeCell ref="G6:H6"/>
    <mergeCell ref="G2:H2"/>
    <mergeCell ref="G3:H3"/>
    <mergeCell ref="G4:H4"/>
    <mergeCell ref="G7:H7"/>
    <mergeCell ref="G8:H8"/>
    <mergeCell ref="G9:H9"/>
    <mergeCell ref="E59:G59"/>
    <mergeCell ref="E68:G68"/>
    <mergeCell ref="D69:G69"/>
    <mergeCell ref="D70:G70"/>
    <mergeCell ref="B73:B74"/>
    <mergeCell ref="D73:G73"/>
    <mergeCell ref="D74:G74"/>
    <mergeCell ref="C50:C59"/>
    <mergeCell ref="C60:C68"/>
    <mergeCell ref="A12:A68"/>
    <mergeCell ref="B12:B30"/>
    <mergeCell ref="B50:B68"/>
    <mergeCell ref="C12:C21"/>
    <mergeCell ref="C22:C30"/>
    <mergeCell ref="B31:B49"/>
    <mergeCell ref="C31:C40"/>
    <mergeCell ref="C41:C49"/>
    <mergeCell ref="D75:G75"/>
    <mergeCell ref="D76:G76"/>
    <mergeCell ref="B79:B80"/>
    <mergeCell ref="D79:G79"/>
    <mergeCell ref="D80:G80"/>
    <mergeCell ref="D77:G77"/>
    <mergeCell ref="D78:G78"/>
    <mergeCell ref="A69:A74"/>
    <mergeCell ref="B69:B70"/>
    <mergeCell ref="A75:A80"/>
    <mergeCell ref="B75:B76"/>
    <mergeCell ref="B71:B72"/>
    <mergeCell ref="B77:B78"/>
    <mergeCell ref="B5:B6"/>
    <mergeCell ref="E21:G21"/>
    <mergeCell ref="E30:G30"/>
    <mergeCell ref="B9:C9"/>
    <mergeCell ref="B10:C10"/>
    <mergeCell ref="E9:F9"/>
    <mergeCell ref="E10:F10"/>
    <mergeCell ref="G10:H10"/>
    <mergeCell ref="E3:F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6"/>
  <sheetViews>
    <sheetView zoomScalePageLayoutView="0" workbookViewId="0" topLeftCell="A1">
      <selection activeCell="D71" sqref="D71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9.25390625" style="1" customWidth="1"/>
    <col min="4" max="4" width="20.1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87" t="str">
        <f>ТО15000!A1</f>
        <v>Pajero IV (BK)</v>
      </c>
      <c r="B1" s="188"/>
      <c r="C1" s="188"/>
      <c r="D1" s="152" t="s">
        <v>26</v>
      </c>
      <c r="E1" s="152"/>
      <c r="F1" s="152"/>
      <c r="G1" s="153"/>
      <c r="H1" s="154"/>
    </row>
    <row r="2" spans="1:8" ht="16.5" thickTop="1">
      <c r="A2" s="155"/>
      <c r="B2" s="112"/>
      <c r="C2" s="112"/>
      <c r="D2" s="41" t="s">
        <v>15</v>
      </c>
      <c r="E2" s="164" t="s">
        <v>74</v>
      </c>
      <c r="F2" s="165"/>
      <c r="G2" s="170" t="s">
        <v>72</v>
      </c>
      <c r="H2" s="171"/>
    </row>
    <row r="3" spans="1:21" ht="12.75">
      <c r="A3" s="123" t="s">
        <v>48</v>
      </c>
      <c r="B3" s="158" t="str">
        <f>ТО45000!B3</f>
        <v>3,2 DI-D</v>
      </c>
      <c r="C3" s="6" t="s">
        <v>1</v>
      </c>
      <c r="D3" s="88">
        <v>5</v>
      </c>
      <c r="E3" s="181">
        <f>ТО15000!E3</f>
        <v>2499</v>
      </c>
      <c r="F3" s="182"/>
      <c r="G3" s="160">
        <f>D3*E3</f>
        <v>12495</v>
      </c>
      <c r="H3" s="16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23"/>
      <c r="B4" s="158"/>
      <c r="C4" s="6" t="s">
        <v>2</v>
      </c>
      <c r="D4" s="42">
        <v>4.8</v>
      </c>
      <c r="E4" s="183"/>
      <c r="F4" s="184"/>
      <c r="G4" s="160">
        <f>D4*E3</f>
        <v>11995.199999999999</v>
      </c>
      <c r="H4" s="16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23"/>
      <c r="B5" s="131">
        <v>3</v>
      </c>
      <c r="C5" s="6" t="s">
        <v>1</v>
      </c>
      <c r="D5" s="42">
        <v>4.4</v>
      </c>
      <c r="E5" s="183"/>
      <c r="F5" s="184"/>
      <c r="G5" s="160">
        <f>D5*E3</f>
        <v>10995.6</v>
      </c>
      <c r="H5" s="17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23"/>
      <c r="B6" s="132"/>
      <c r="C6" s="6" t="s">
        <v>2</v>
      </c>
      <c r="D6" s="42">
        <v>4.4</v>
      </c>
      <c r="E6" s="183"/>
      <c r="F6" s="184"/>
      <c r="G6" s="160">
        <f>D6*E3</f>
        <v>10995.6</v>
      </c>
      <c r="H6" s="1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23"/>
      <c r="B7" s="158" t="str">
        <f>ТО45000!B7</f>
        <v>3,8 MIVEC</v>
      </c>
      <c r="C7" s="6" t="s">
        <v>1</v>
      </c>
      <c r="D7" s="42"/>
      <c r="E7" s="183"/>
      <c r="F7" s="184"/>
      <c r="G7" s="160"/>
      <c r="H7" s="16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24"/>
      <c r="B8" s="159"/>
      <c r="C8" s="7" t="s">
        <v>2</v>
      </c>
      <c r="D8" s="43">
        <v>4.5</v>
      </c>
      <c r="E8" s="185"/>
      <c r="F8" s="186"/>
      <c r="G8" s="162">
        <f>D8*E3</f>
        <v>11245.5</v>
      </c>
      <c r="H8" s="16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66" t="s">
        <v>14</v>
      </c>
      <c r="B9" s="168"/>
      <c r="C9" s="153"/>
      <c r="D9" s="15"/>
      <c r="E9" s="148"/>
      <c r="F9" s="149"/>
      <c r="G9" s="150"/>
      <c r="H9" s="15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67"/>
      <c r="B10" s="169" t="s">
        <v>12</v>
      </c>
      <c r="C10" s="108"/>
      <c r="D10" s="44">
        <f>ТО15000!D10</f>
        <v>0.5</v>
      </c>
      <c r="E10" s="108">
        <f>ТО15000!E10</f>
        <v>2499</v>
      </c>
      <c r="F10" s="109"/>
      <c r="G10" s="110">
        <f>D10*E10</f>
        <v>1249.5</v>
      </c>
      <c r="H10" s="1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4" t="str">
        <f>B3</f>
        <v>3,2 DI-D</v>
      </c>
      <c r="C12" s="114" t="s">
        <v>1</v>
      </c>
      <c r="D12" s="15" t="s">
        <v>4</v>
      </c>
      <c r="E12" s="16" t="s">
        <v>67</v>
      </c>
      <c r="F12" s="16">
        <v>9.3</v>
      </c>
      <c r="G12" s="78">
        <f>'[2]Масла и технические жидкости'!$C$4</f>
        <v>522</v>
      </c>
      <c r="H12" s="34">
        <f>F12*G12</f>
        <v>4854.6</v>
      </c>
    </row>
    <row r="13" spans="1:8" ht="12.75">
      <c r="A13" s="135"/>
      <c r="B13" s="135"/>
      <c r="C13" s="115"/>
      <c r="D13" s="15" t="s">
        <v>7</v>
      </c>
      <c r="E13" s="3" t="s">
        <v>63</v>
      </c>
      <c r="F13" s="3">
        <v>1</v>
      </c>
      <c r="G13" s="71">
        <f>'[2]Запчасти'!$C$155</f>
        <v>858</v>
      </c>
      <c r="H13" s="35">
        <f>F13*G13</f>
        <v>858</v>
      </c>
    </row>
    <row r="14" spans="1:8" ht="12.75">
      <c r="A14" s="135"/>
      <c r="B14" s="135"/>
      <c r="C14" s="115"/>
      <c r="D14" s="15" t="s">
        <v>8</v>
      </c>
      <c r="E14" s="3" t="s">
        <v>65</v>
      </c>
      <c r="F14" s="3">
        <v>1</v>
      </c>
      <c r="G14" s="71">
        <f>'[2]Запчасти'!$C$149</f>
        <v>1310</v>
      </c>
      <c r="H14" s="35">
        <f>F14*G14</f>
        <v>1310</v>
      </c>
    </row>
    <row r="15" spans="1:8" ht="12.75">
      <c r="A15" s="135"/>
      <c r="B15" s="135"/>
      <c r="C15" s="115"/>
      <c r="D15" s="17" t="s">
        <v>61</v>
      </c>
      <c r="E15" s="3" t="s">
        <v>66</v>
      </c>
      <c r="F15" s="3">
        <v>1</v>
      </c>
      <c r="G15" s="71">
        <f>'[2]Запчасти'!$C$157</f>
        <v>1782</v>
      </c>
      <c r="H15" s="35">
        <f aca="true" t="shared" si="0" ref="H15:H20">F15*G15</f>
        <v>1782</v>
      </c>
    </row>
    <row r="16" spans="1:8" ht="37.5" customHeight="1">
      <c r="A16" s="135"/>
      <c r="B16" s="135"/>
      <c r="C16" s="115"/>
      <c r="D16" s="15" t="s">
        <v>21</v>
      </c>
      <c r="E16" s="3" t="s">
        <v>68</v>
      </c>
      <c r="F16" s="3">
        <v>1</v>
      </c>
      <c r="G16" s="71">
        <f>'[2]Масла и технические жидкости'!$C$6</f>
        <v>275</v>
      </c>
      <c r="H16" s="35">
        <f t="shared" si="0"/>
        <v>275</v>
      </c>
    </row>
    <row r="17" spans="1:8" ht="12.75">
      <c r="A17" s="135"/>
      <c r="B17" s="135"/>
      <c r="C17" s="115"/>
      <c r="D17" s="15" t="s">
        <v>22</v>
      </c>
      <c r="E17" s="3" t="s">
        <v>64</v>
      </c>
      <c r="F17" s="3">
        <v>1</v>
      </c>
      <c r="G17" s="71">
        <f>'[2]Запчасти'!$C$156</f>
        <v>1993</v>
      </c>
      <c r="H17" s="35">
        <f t="shared" si="0"/>
        <v>1993</v>
      </c>
    </row>
    <row r="18" spans="1:8" ht="25.5">
      <c r="A18" s="135"/>
      <c r="B18" s="135"/>
      <c r="C18" s="115"/>
      <c r="D18" s="15" t="s">
        <v>27</v>
      </c>
      <c r="E18" s="3" t="str">
        <f>'[2]Масла и технические жидкости'!$B$14</f>
        <v>Antifreeze Extra</v>
      </c>
      <c r="F18" s="3">
        <v>11</v>
      </c>
      <c r="G18" s="72">
        <f>'[2]Масла и технические жидкости'!$C$14</f>
        <v>332</v>
      </c>
      <c r="H18" s="35">
        <f t="shared" si="0"/>
        <v>3652</v>
      </c>
    </row>
    <row r="19" spans="1:8" ht="12.75">
      <c r="A19" s="135"/>
      <c r="B19" s="135"/>
      <c r="C19" s="115"/>
      <c r="D19" s="15"/>
      <c r="E19" s="3"/>
      <c r="F19" s="3"/>
      <c r="G19" s="73"/>
      <c r="H19" s="35">
        <f t="shared" si="0"/>
        <v>0</v>
      </c>
    </row>
    <row r="20" spans="1:8" ht="13.5" thickBot="1">
      <c r="A20" s="135"/>
      <c r="B20" s="135"/>
      <c r="C20" s="115"/>
      <c r="D20" s="15"/>
      <c r="E20" s="3"/>
      <c r="F20" s="3"/>
      <c r="G20" s="73"/>
      <c r="H20" s="35">
        <f t="shared" si="0"/>
        <v>0</v>
      </c>
    </row>
    <row r="21" spans="1:8" ht="14.25" thickBot="1" thickTop="1">
      <c r="A21" s="135"/>
      <c r="B21" s="135"/>
      <c r="C21" s="116"/>
      <c r="D21" s="46" t="s">
        <v>11</v>
      </c>
      <c r="E21" s="112"/>
      <c r="F21" s="112"/>
      <c r="G21" s="113"/>
      <c r="H21" s="36">
        <f>SUM(H12:H20)</f>
        <v>14724.6</v>
      </c>
    </row>
    <row r="22" spans="1:8" ht="13.5" thickTop="1">
      <c r="A22" s="135"/>
      <c r="B22" s="135"/>
      <c r="C22" s="114" t="s">
        <v>2</v>
      </c>
      <c r="D22" s="15" t="s">
        <v>4</v>
      </c>
      <c r="E22" s="16" t="s">
        <v>67</v>
      </c>
      <c r="F22" s="16">
        <v>9.3</v>
      </c>
      <c r="G22" s="78">
        <f>'[2]Масла и технические жидкости'!$C$4</f>
        <v>522</v>
      </c>
      <c r="H22" s="35">
        <f>F22*G22</f>
        <v>4854.6</v>
      </c>
    </row>
    <row r="23" spans="1:8" ht="12.75">
      <c r="A23" s="135"/>
      <c r="B23" s="135"/>
      <c r="C23" s="115"/>
      <c r="D23" s="15" t="s">
        <v>7</v>
      </c>
      <c r="E23" s="3" t="s">
        <v>63</v>
      </c>
      <c r="F23" s="3">
        <v>1</v>
      </c>
      <c r="G23" s="71">
        <f>'[2]Запчасти'!$C$155</f>
        <v>858</v>
      </c>
      <c r="H23" s="35">
        <f aca="true" t="shared" si="1" ref="H23:H30">F23*G23</f>
        <v>858</v>
      </c>
    </row>
    <row r="24" spans="1:8" ht="12.75">
      <c r="A24" s="135"/>
      <c r="B24" s="135"/>
      <c r="C24" s="115"/>
      <c r="D24" s="15" t="s">
        <v>8</v>
      </c>
      <c r="E24" s="3" t="s">
        <v>65</v>
      </c>
      <c r="F24" s="3">
        <v>1</v>
      </c>
      <c r="G24" s="71">
        <f>'[2]Запчасти'!$C$149</f>
        <v>1310</v>
      </c>
      <c r="H24" s="35">
        <f t="shared" si="1"/>
        <v>1310</v>
      </c>
    </row>
    <row r="25" spans="1:8" ht="12.75">
      <c r="A25" s="135"/>
      <c r="B25" s="135"/>
      <c r="C25" s="115"/>
      <c r="D25" s="17" t="s">
        <v>61</v>
      </c>
      <c r="E25" s="3" t="s">
        <v>66</v>
      </c>
      <c r="F25" s="3">
        <v>1</v>
      </c>
      <c r="G25" s="71">
        <f>'[2]Запчасти'!$C$157</f>
        <v>1782</v>
      </c>
      <c r="H25" s="35">
        <f t="shared" si="1"/>
        <v>1782</v>
      </c>
    </row>
    <row r="26" spans="1:8" ht="38.25">
      <c r="A26" s="135"/>
      <c r="B26" s="135"/>
      <c r="C26" s="115"/>
      <c r="D26" s="15" t="s">
        <v>69</v>
      </c>
      <c r="E26" s="3" t="s">
        <v>68</v>
      </c>
      <c r="F26" s="3">
        <v>1</v>
      </c>
      <c r="G26" s="71">
        <f>'[2]Масла и технические жидкости'!$C$6</f>
        <v>275</v>
      </c>
      <c r="H26" s="35">
        <f t="shared" si="1"/>
        <v>275</v>
      </c>
    </row>
    <row r="27" spans="1:8" ht="12.75">
      <c r="A27" s="135"/>
      <c r="B27" s="135"/>
      <c r="C27" s="115"/>
      <c r="D27" s="15" t="s">
        <v>22</v>
      </c>
      <c r="E27" s="3" t="s">
        <v>64</v>
      </c>
      <c r="F27" s="3">
        <v>1</v>
      </c>
      <c r="G27" s="71">
        <f>'[2]Запчасти'!$C$156</f>
        <v>1993</v>
      </c>
      <c r="H27" s="35">
        <f t="shared" si="1"/>
        <v>1993</v>
      </c>
    </row>
    <row r="28" spans="1:8" ht="25.5">
      <c r="A28" s="135"/>
      <c r="B28" s="135"/>
      <c r="C28" s="115"/>
      <c r="D28" s="15" t="s">
        <v>27</v>
      </c>
      <c r="E28" s="3" t="str">
        <f>'[2]Масла и технические жидкости'!$B$14</f>
        <v>Antifreeze Extra</v>
      </c>
      <c r="F28" s="3">
        <v>11</v>
      </c>
      <c r="G28" s="73">
        <f>'[2]Масла и технические жидкости'!$C$14</f>
        <v>332</v>
      </c>
      <c r="H28" s="35">
        <f t="shared" si="1"/>
        <v>3652</v>
      </c>
    </row>
    <row r="29" spans="1:8" ht="12.75">
      <c r="A29" s="135"/>
      <c r="B29" s="135"/>
      <c r="C29" s="115"/>
      <c r="D29" s="15"/>
      <c r="E29" s="3"/>
      <c r="F29" s="3"/>
      <c r="G29" s="73"/>
      <c r="H29" s="35">
        <f t="shared" si="1"/>
        <v>0</v>
      </c>
    </row>
    <row r="30" spans="1:8" ht="13.5" thickBot="1">
      <c r="A30" s="135"/>
      <c r="B30" s="135"/>
      <c r="C30" s="115"/>
      <c r="D30" s="15"/>
      <c r="E30" s="3"/>
      <c r="F30" s="3"/>
      <c r="G30" s="73"/>
      <c r="H30" s="35">
        <f t="shared" si="1"/>
        <v>0</v>
      </c>
    </row>
    <row r="31" spans="1:8" ht="14.25" thickBot="1" thickTop="1">
      <c r="A31" s="135"/>
      <c r="B31" s="136"/>
      <c r="C31" s="116"/>
      <c r="D31" s="46" t="s">
        <v>11</v>
      </c>
      <c r="E31" s="112"/>
      <c r="F31" s="112"/>
      <c r="G31" s="113"/>
      <c r="H31" s="36">
        <f>SUM(H22:H30)</f>
        <v>14724.6</v>
      </c>
    </row>
    <row r="32" spans="1:8" ht="13.5" thickTop="1">
      <c r="A32" s="135"/>
      <c r="B32" s="189">
        <v>3</v>
      </c>
      <c r="C32" s="114" t="s">
        <v>1</v>
      </c>
      <c r="D32" s="15" t="s">
        <v>4</v>
      </c>
      <c r="E32" s="16" t="s">
        <v>73</v>
      </c>
      <c r="F32" s="2">
        <v>4.9</v>
      </c>
      <c r="G32" s="68">
        <f>'[2]Масла и технические жидкости'!$C$5</f>
        <v>711.46</v>
      </c>
      <c r="H32" s="35">
        <f>F32*G32</f>
        <v>3486.1540000000005</v>
      </c>
    </row>
    <row r="33" spans="1:8" ht="12.75">
      <c r="A33" s="135"/>
      <c r="B33" s="145"/>
      <c r="C33" s="115"/>
      <c r="D33" s="15" t="s">
        <v>7</v>
      </c>
      <c r="E33" s="2" t="str">
        <f>'[2]Запчасти'!$B$194</f>
        <v>MD352626</v>
      </c>
      <c r="F33" s="2">
        <v>1</v>
      </c>
      <c r="G33" s="68">
        <f>'[2]Запчасти'!$C$194</f>
        <v>753</v>
      </c>
      <c r="H33" s="35">
        <f aca="true" t="shared" si="2" ref="H33:H40">F33*G33</f>
        <v>753</v>
      </c>
    </row>
    <row r="34" spans="1:8" ht="12.75">
      <c r="A34" s="135"/>
      <c r="B34" s="145"/>
      <c r="C34" s="115"/>
      <c r="D34" s="15" t="s">
        <v>8</v>
      </c>
      <c r="E34" s="2" t="str">
        <f>'[2]Запчасти'!$B$195</f>
        <v>7803A028</v>
      </c>
      <c r="F34" s="2">
        <v>1</v>
      </c>
      <c r="G34" s="68">
        <f>'[2]Запчасти'!$C$195</f>
        <v>1310</v>
      </c>
      <c r="H34" s="35">
        <f t="shared" si="2"/>
        <v>1310</v>
      </c>
    </row>
    <row r="35" spans="1:8" ht="12.75">
      <c r="A35" s="135"/>
      <c r="B35" s="145"/>
      <c r="C35" s="115"/>
      <c r="D35" s="15" t="s">
        <v>20</v>
      </c>
      <c r="E35" s="2" t="str">
        <f>'[2]Запчасти'!$B$198</f>
        <v>1822A002</v>
      </c>
      <c r="F35" s="2">
        <v>6</v>
      </c>
      <c r="G35" s="68">
        <f>'[2]Запчасти'!$C$198</f>
        <v>1099</v>
      </c>
      <c r="H35" s="35">
        <f t="shared" si="2"/>
        <v>6594</v>
      </c>
    </row>
    <row r="36" spans="1:8" ht="25.5">
      <c r="A36" s="135"/>
      <c r="B36" s="145"/>
      <c r="C36" s="115"/>
      <c r="D36" s="15" t="s">
        <v>27</v>
      </c>
      <c r="E36" s="3" t="str">
        <f>E68</f>
        <v>Antifreeze Extra</v>
      </c>
      <c r="F36" s="3">
        <v>11</v>
      </c>
      <c r="G36" s="73">
        <f>G68</f>
        <v>332</v>
      </c>
      <c r="H36" s="35">
        <f t="shared" si="2"/>
        <v>3652</v>
      </c>
    </row>
    <row r="37" spans="1:8" ht="38.25">
      <c r="A37" s="135"/>
      <c r="B37" s="145"/>
      <c r="C37" s="115"/>
      <c r="D37" s="15" t="s">
        <v>69</v>
      </c>
      <c r="E37" s="3" t="str">
        <f>E69</f>
        <v>Mobil DOT4</v>
      </c>
      <c r="F37" s="3">
        <v>1</v>
      </c>
      <c r="G37" s="73">
        <f>G69</f>
        <v>275</v>
      </c>
      <c r="H37" s="35">
        <f t="shared" si="2"/>
        <v>275</v>
      </c>
    </row>
    <row r="38" spans="1:8" ht="12.75">
      <c r="A38" s="135"/>
      <c r="B38" s="145"/>
      <c r="C38" s="115"/>
      <c r="D38" s="15" t="s">
        <v>22</v>
      </c>
      <c r="E38" s="2" t="str">
        <f>'[2]Запчасти'!$B$150</f>
        <v>MR571476</v>
      </c>
      <c r="F38" s="3">
        <v>1</v>
      </c>
      <c r="G38" s="73">
        <f>'[2]Запчасти'!$C$150</f>
        <v>2159</v>
      </c>
      <c r="H38" s="35">
        <f t="shared" si="2"/>
        <v>2159</v>
      </c>
    </row>
    <row r="39" spans="1:8" ht="25.5">
      <c r="A39" s="135"/>
      <c r="B39" s="145"/>
      <c r="C39" s="115"/>
      <c r="D39" s="70" t="s">
        <v>79</v>
      </c>
      <c r="E39" s="2" t="str">
        <f>'[2]Запчасти'!$B$161</f>
        <v>MD199282</v>
      </c>
      <c r="F39" s="2">
        <v>1</v>
      </c>
      <c r="G39" s="68">
        <f>'[2]Запчасти'!$C$161</f>
        <v>557</v>
      </c>
      <c r="H39" s="35">
        <f t="shared" si="2"/>
        <v>557</v>
      </c>
    </row>
    <row r="40" spans="1:8" ht="13.5" thickBot="1">
      <c r="A40" s="135"/>
      <c r="B40" s="145"/>
      <c r="C40" s="115"/>
      <c r="D40" s="15"/>
      <c r="E40" s="2"/>
      <c r="F40" s="2"/>
      <c r="G40" s="68"/>
      <c r="H40" s="35">
        <f t="shared" si="2"/>
        <v>0</v>
      </c>
    </row>
    <row r="41" spans="1:8" ht="14.25" thickBot="1" thickTop="1">
      <c r="A41" s="135"/>
      <c r="B41" s="145"/>
      <c r="C41" s="116"/>
      <c r="D41" s="46" t="s">
        <v>11</v>
      </c>
      <c r="E41" s="84"/>
      <c r="F41" s="84"/>
      <c r="G41" s="90"/>
      <c r="H41" s="36">
        <f>SUM(H32:H40)</f>
        <v>18786.154000000002</v>
      </c>
    </row>
    <row r="42" spans="1:8" ht="13.5" thickTop="1">
      <c r="A42" s="135"/>
      <c r="B42" s="145"/>
      <c r="C42" s="114" t="s">
        <v>2</v>
      </c>
      <c r="D42" s="15" t="s">
        <v>4</v>
      </c>
      <c r="E42" s="16" t="s">
        <v>73</v>
      </c>
      <c r="F42" s="2">
        <v>4.9</v>
      </c>
      <c r="G42" s="68">
        <f>'[2]Масла и технические жидкости'!$C$5</f>
        <v>711.46</v>
      </c>
      <c r="H42" s="35">
        <f>F42*G42</f>
        <v>3486.1540000000005</v>
      </c>
    </row>
    <row r="43" spans="1:8" ht="12.75">
      <c r="A43" s="135"/>
      <c r="B43" s="145"/>
      <c r="C43" s="115"/>
      <c r="D43" s="15" t="s">
        <v>7</v>
      </c>
      <c r="E43" s="2" t="str">
        <f>E33</f>
        <v>MD352626</v>
      </c>
      <c r="F43" s="2">
        <v>1</v>
      </c>
      <c r="G43" s="68">
        <f aca="true" t="shared" si="3" ref="G43:G48">G33</f>
        <v>753</v>
      </c>
      <c r="H43" s="35">
        <f aca="true" t="shared" si="4" ref="H43:H51">F43*G43</f>
        <v>753</v>
      </c>
    </row>
    <row r="44" spans="1:8" ht="12.75">
      <c r="A44" s="135"/>
      <c r="B44" s="145"/>
      <c r="C44" s="115"/>
      <c r="D44" s="15" t="s">
        <v>8</v>
      </c>
      <c r="E44" s="2" t="str">
        <f>E34</f>
        <v>7803A028</v>
      </c>
      <c r="F44" s="2">
        <v>1</v>
      </c>
      <c r="G44" s="68">
        <f t="shared" si="3"/>
        <v>1310</v>
      </c>
      <c r="H44" s="35">
        <f t="shared" si="4"/>
        <v>1310</v>
      </c>
    </row>
    <row r="45" spans="1:8" ht="12.75">
      <c r="A45" s="135"/>
      <c r="B45" s="145"/>
      <c r="C45" s="115"/>
      <c r="D45" s="15" t="s">
        <v>20</v>
      </c>
      <c r="E45" s="2" t="str">
        <f>E35</f>
        <v>1822A002</v>
      </c>
      <c r="F45" s="2">
        <v>6</v>
      </c>
      <c r="G45" s="68">
        <f t="shared" si="3"/>
        <v>1099</v>
      </c>
      <c r="H45" s="35">
        <f t="shared" si="4"/>
        <v>6594</v>
      </c>
    </row>
    <row r="46" spans="1:8" ht="25.5">
      <c r="A46" s="135"/>
      <c r="B46" s="145"/>
      <c r="C46" s="115"/>
      <c r="D46" s="15" t="s">
        <v>27</v>
      </c>
      <c r="E46" s="3" t="str">
        <f>E36</f>
        <v>Antifreeze Extra</v>
      </c>
      <c r="F46" s="3">
        <v>11</v>
      </c>
      <c r="G46" s="73">
        <f t="shared" si="3"/>
        <v>332</v>
      </c>
      <c r="H46" s="35">
        <f t="shared" si="4"/>
        <v>3652</v>
      </c>
    </row>
    <row r="47" spans="1:8" ht="38.25">
      <c r="A47" s="135"/>
      <c r="B47" s="145"/>
      <c r="C47" s="115"/>
      <c r="D47" s="15" t="s">
        <v>69</v>
      </c>
      <c r="E47" s="3" t="str">
        <f>E37</f>
        <v>Mobil DOT4</v>
      </c>
      <c r="F47" s="3">
        <v>1</v>
      </c>
      <c r="G47" s="73">
        <f t="shared" si="3"/>
        <v>275</v>
      </c>
      <c r="H47" s="35">
        <f t="shared" si="4"/>
        <v>275</v>
      </c>
    </row>
    <row r="48" spans="1:8" ht="12.75">
      <c r="A48" s="135"/>
      <c r="B48" s="145"/>
      <c r="C48" s="115"/>
      <c r="D48" s="15" t="s">
        <v>22</v>
      </c>
      <c r="E48" s="2" t="str">
        <f>'[2]Запчасти'!$B$150</f>
        <v>MR571476</v>
      </c>
      <c r="F48" s="3">
        <v>1</v>
      </c>
      <c r="G48" s="73">
        <f t="shared" si="3"/>
        <v>2159</v>
      </c>
      <c r="H48" s="35">
        <f t="shared" si="4"/>
        <v>2159</v>
      </c>
    </row>
    <row r="49" spans="1:8" ht="25.5">
      <c r="A49" s="135"/>
      <c r="B49" s="145"/>
      <c r="C49" s="115"/>
      <c r="D49" s="70" t="s">
        <v>79</v>
      </c>
      <c r="E49" s="2" t="str">
        <f>E39</f>
        <v>MD199282</v>
      </c>
      <c r="F49" s="2">
        <v>1</v>
      </c>
      <c r="G49" s="68">
        <f>G39</f>
        <v>557</v>
      </c>
      <c r="H49" s="35">
        <f t="shared" si="4"/>
        <v>557</v>
      </c>
    </row>
    <row r="50" spans="1:8" ht="12.75">
      <c r="A50" s="135"/>
      <c r="B50" s="145"/>
      <c r="C50" s="115"/>
      <c r="D50" s="15"/>
      <c r="E50" s="2"/>
      <c r="F50" s="2"/>
      <c r="G50" s="68"/>
      <c r="H50" s="35">
        <f t="shared" si="4"/>
        <v>0</v>
      </c>
    </row>
    <row r="51" spans="1:8" ht="13.5" thickBot="1">
      <c r="A51" s="135"/>
      <c r="B51" s="145"/>
      <c r="C51" s="115"/>
      <c r="D51" s="15"/>
      <c r="E51" s="2"/>
      <c r="F51" s="2"/>
      <c r="G51" s="68"/>
      <c r="H51" s="35">
        <f t="shared" si="4"/>
        <v>0</v>
      </c>
    </row>
    <row r="52" spans="1:8" ht="14.25" thickBot="1" thickTop="1">
      <c r="A52" s="135"/>
      <c r="B52" s="190"/>
      <c r="C52" s="116"/>
      <c r="D52" s="46" t="s">
        <v>11</v>
      </c>
      <c r="E52" s="2"/>
      <c r="F52" s="2"/>
      <c r="G52" s="68"/>
      <c r="H52" s="36">
        <f>SUM(H42:H51)</f>
        <v>18786.154000000002</v>
      </c>
    </row>
    <row r="53" spans="1:8" ht="13.5" thickTop="1">
      <c r="A53" s="135"/>
      <c r="B53" s="179" t="str">
        <f>B7</f>
        <v>3,8 MIVEC</v>
      </c>
      <c r="C53" s="114" t="s">
        <v>1</v>
      </c>
      <c r="D53" s="47"/>
      <c r="E53" s="16"/>
      <c r="F53" s="16"/>
      <c r="G53" s="79"/>
      <c r="H53" s="35">
        <f>F53*G53</f>
        <v>0</v>
      </c>
    </row>
    <row r="54" spans="1:8" ht="12.75">
      <c r="A54" s="135"/>
      <c r="B54" s="115"/>
      <c r="C54" s="115"/>
      <c r="D54" s="15"/>
      <c r="E54" s="3"/>
      <c r="F54" s="3"/>
      <c r="G54" s="73"/>
      <c r="H54" s="35">
        <f aca="true" t="shared" si="5" ref="H54:H62">F54*G54</f>
        <v>0</v>
      </c>
    </row>
    <row r="55" spans="1:8" ht="12.75">
      <c r="A55" s="135"/>
      <c r="B55" s="115"/>
      <c r="C55" s="115"/>
      <c r="D55" s="15"/>
      <c r="E55" s="3"/>
      <c r="F55" s="3"/>
      <c r="G55" s="73"/>
      <c r="H55" s="35">
        <f t="shared" si="5"/>
        <v>0</v>
      </c>
    </row>
    <row r="56" spans="1:8" ht="12.75">
      <c r="A56" s="135"/>
      <c r="B56" s="115"/>
      <c r="C56" s="115"/>
      <c r="D56" s="70"/>
      <c r="E56" s="62"/>
      <c r="F56" s="62"/>
      <c r="G56" s="71"/>
      <c r="H56" s="27">
        <f>F56*G56</f>
        <v>0</v>
      </c>
    </row>
    <row r="57" spans="1:8" ht="12.75">
      <c r="A57" s="135"/>
      <c r="B57" s="115"/>
      <c r="C57" s="115"/>
      <c r="D57" s="70"/>
      <c r="E57" s="62"/>
      <c r="F57" s="62"/>
      <c r="G57" s="71"/>
      <c r="H57" s="27">
        <f t="shared" si="5"/>
        <v>0</v>
      </c>
    </row>
    <row r="58" spans="1:8" ht="12.75">
      <c r="A58" s="135"/>
      <c r="B58" s="115"/>
      <c r="C58" s="115"/>
      <c r="D58" s="70"/>
      <c r="E58" s="62"/>
      <c r="F58" s="62"/>
      <c r="G58" s="71"/>
      <c r="H58" s="27">
        <f t="shared" si="5"/>
        <v>0</v>
      </c>
    </row>
    <row r="59" spans="1:8" ht="12.75">
      <c r="A59" s="135"/>
      <c r="B59" s="115"/>
      <c r="C59" s="115"/>
      <c r="D59" s="70"/>
      <c r="E59" s="62"/>
      <c r="F59" s="62"/>
      <c r="G59" s="71"/>
      <c r="H59" s="27">
        <f t="shared" si="5"/>
        <v>0</v>
      </c>
    </row>
    <row r="60" spans="1:8" ht="12.75">
      <c r="A60" s="135"/>
      <c r="B60" s="115"/>
      <c r="C60" s="115"/>
      <c r="D60" s="70"/>
      <c r="E60" s="62"/>
      <c r="F60" s="62"/>
      <c r="G60" s="71"/>
      <c r="H60" s="27">
        <f t="shared" si="5"/>
        <v>0</v>
      </c>
    </row>
    <row r="61" spans="1:8" ht="12.75">
      <c r="A61" s="135"/>
      <c r="B61" s="115"/>
      <c r="C61" s="115"/>
      <c r="D61" s="70"/>
      <c r="E61" s="62"/>
      <c r="F61" s="62"/>
      <c r="G61" s="71"/>
      <c r="H61" s="27">
        <f t="shared" si="5"/>
        <v>0</v>
      </c>
    </row>
    <row r="62" spans="1:8" ht="13.5" thickBot="1">
      <c r="A62" s="135"/>
      <c r="B62" s="115"/>
      <c r="C62" s="115"/>
      <c r="D62" s="15"/>
      <c r="E62" s="3"/>
      <c r="F62" s="3"/>
      <c r="G62" s="73"/>
      <c r="H62" s="35">
        <f t="shared" si="5"/>
        <v>0</v>
      </c>
    </row>
    <row r="63" spans="1:8" ht="14.25" thickBot="1" thickTop="1">
      <c r="A63" s="135"/>
      <c r="B63" s="115"/>
      <c r="C63" s="116"/>
      <c r="D63" s="46" t="s">
        <v>11</v>
      </c>
      <c r="E63" s="112"/>
      <c r="F63" s="112"/>
      <c r="G63" s="113"/>
      <c r="H63" s="36">
        <f>SUM(H53:H62)</f>
        <v>0</v>
      </c>
    </row>
    <row r="64" spans="1:8" ht="13.5" thickTop="1">
      <c r="A64" s="135"/>
      <c r="B64" s="115"/>
      <c r="C64" s="114" t="s">
        <v>2</v>
      </c>
      <c r="D64" s="47" t="s">
        <v>4</v>
      </c>
      <c r="E64" s="16" t="str">
        <f>ТО15000!E67</f>
        <v>Mobil-1 0W40</v>
      </c>
      <c r="F64" s="16">
        <f>ТО15000!F67</f>
        <v>4.9</v>
      </c>
      <c r="G64" s="79">
        <f>ТО15000!G67</f>
        <v>711.46</v>
      </c>
      <c r="H64" s="35">
        <f>F64*G64</f>
        <v>3486.1540000000005</v>
      </c>
    </row>
    <row r="65" spans="1:8" ht="12.75">
      <c r="A65" s="135"/>
      <c r="B65" s="115"/>
      <c r="C65" s="115"/>
      <c r="D65" s="15" t="s">
        <v>7</v>
      </c>
      <c r="E65" s="3" t="str">
        <f>ТО15000!E68</f>
        <v>MD352626</v>
      </c>
      <c r="F65" s="3">
        <f>ТО15000!F68</f>
        <v>1</v>
      </c>
      <c r="G65" s="73">
        <f>ТО15000!G68</f>
        <v>753</v>
      </c>
      <c r="H65" s="35">
        <f aca="true" t="shared" si="6" ref="H65:H73">F65*G65</f>
        <v>753</v>
      </c>
    </row>
    <row r="66" spans="1:8" ht="12.75">
      <c r="A66" s="135"/>
      <c r="B66" s="115"/>
      <c r="C66" s="115"/>
      <c r="D66" s="15" t="s">
        <v>8</v>
      </c>
      <c r="E66" s="3" t="str">
        <f>ТО15000!E69</f>
        <v>7803A028</v>
      </c>
      <c r="F66" s="3">
        <f>ТО15000!F69</f>
        <v>1</v>
      </c>
      <c r="G66" s="73">
        <f>ТО15000!G69</f>
        <v>1310</v>
      </c>
      <c r="H66" s="35">
        <f t="shared" si="6"/>
        <v>1310</v>
      </c>
    </row>
    <row r="67" spans="1:8" ht="12.75">
      <c r="A67" s="135"/>
      <c r="B67" s="115"/>
      <c r="C67" s="115"/>
      <c r="D67" s="15" t="s">
        <v>20</v>
      </c>
      <c r="E67" s="3" t="str">
        <f>'[2]Запчасти'!$B$152</f>
        <v>1822A002</v>
      </c>
      <c r="F67" s="3">
        <v>6</v>
      </c>
      <c r="G67" s="72">
        <f>'[2]Запчасти'!$C$152</f>
        <v>1099</v>
      </c>
      <c r="H67" s="35">
        <f t="shared" si="6"/>
        <v>6594</v>
      </c>
    </row>
    <row r="68" spans="1:8" ht="25.5">
      <c r="A68" s="135"/>
      <c r="B68" s="115"/>
      <c r="C68" s="115"/>
      <c r="D68" s="15" t="s">
        <v>27</v>
      </c>
      <c r="E68" s="3" t="str">
        <f>'[2]Масла и технические жидкости'!$B$14</f>
        <v>Antifreeze Extra</v>
      </c>
      <c r="F68" s="3">
        <v>11</v>
      </c>
      <c r="G68" s="72">
        <f>'[2]Масла и технические жидкости'!$C$14</f>
        <v>332</v>
      </c>
      <c r="H68" s="35">
        <f t="shared" si="6"/>
        <v>3652</v>
      </c>
    </row>
    <row r="69" spans="1:8" ht="38.25">
      <c r="A69" s="135"/>
      <c r="B69" s="115"/>
      <c r="C69" s="115"/>
      <c r="D69" s="15" t="s">
        <v>69</v>
      </c>
      <c r="E69" s="3" t="str">
        <f>ТО30000!E65</f>
        <v>Mobil DOT4</v>
      </c>
      <c r="F69" s="3">
        <f>ТО30000!F65</f>
        <v>1</v>
      </c>
      <c r="G69" s="73">
        <f>ТО30000!G65</f>
        <v>275</v>
      </c>
      <c r="H69" s="35">
        <f t="shared" si="6"/>
        <v>275</v>
      </c>
    </row>
    <row r="70" spans="1:8" ht="12.75">
      <c r="A70" s="135"/>
      <c r="B70" s="115"/>
      <c r="C70" s="115"/>
      <c r="D70" s="15" t="s">
        <v>22</v>
      </c>
      <c r="E70" s="3" t="str">
        <f>ТО30000!E66</f>
        <v>MR571476</v>
      </c>
      <c r="F70" s="3">
        <f>ТО30000!F66</f>
        <v>1</v>
      </c>
      <c r="G70" s="73">
        <f>ТО30000!G66</f>
        <v>2159</v>
      </c>
      <c r="H70" s="35">
        <f t="shared" si="6"/>
        <v>2159</v>
      </c>
    </row>
    <row r="71" spans="1:8" ht="25.5">
      <c r="A71" s="135"/>
      <c r="B71" s="115"/>
      <c r="C71" s="115"/>
      <c r="D71" s="70" t="s">
        <v>79</v>
      </c>
      <c r="E71" s="62" t="str">
        <f>'[2]Запчасти'!$B$160</f>
        <v>MR561584</v>
      </c>
      <c r="F71" s="62">
        <v>1</v>
      </c>
      <c r="G71" s="71">
        <f>'[2]Запчасти'!$C$160</f>
        <v>523</v>
      </c>
      <c r="H71" s="35">
        <f t="shared" si="6"/>
        <v>523</v>
      </c>
    </row>
    <row r="72" spans="1:8" ht="12.75">
      <c r="A72" s="135"/>
      <c r="B72" s="115"/>
      <c r="C72" s="115"/>
      <c r="D72" s="70"/>
      <c r="E72" s="62"/>
      <c r="F72" s="62"/>
      <c r="G72" s="71"/>
      <c r="H72" s="35">
        <f t="shared" si="6"/>
        <v>0</v>
      </c>
    </row>
    <row r="73" spans="1:8" ht="13.5" thickBot="1">
      <c r="A73" s="135"/>
      <c r="B73" s="115"/>
      <c r="C73" s="115"/>
      <c r="D73" s="15"/>
      <c r="E73" s="3"/>
      <c r="F73" s="3"/>
      <c r="G73" s="73"/>
      <c r="H73" s="35">
        <f t="shared" si="6"/>
        <v>0</v>
      </c>
    </row>
    <row r="74" spans="1:8" ht="14.25" thickBot="1" thickTop="1">
      <c r="A74" s="136"/>
      <c r="B74" s="122"/>
      <c r="C74" s="122"/>
      <c r="D74" s="44" t="s">
        <v>11</v>
      </c>
      <c r="E74" s="119"/>
      <c r="F74" s="119"/>
      <c r="G74" s="120"/>
      <c r="H74" s="36">
        <f>SUM(H64:H73)</f>
        <v>18752.154000000002</v>
      </c>
    </row>
    <row r="75" spans="1:8" ht="14.25" customHeight="1" thickBot="1" thickTop="1">
      <c r="A75" s="139" t="s">
        <v>76</v>
      </c>
      <c r="B75" s="141" t="str">
        <f>B12</f>
        <v>3,2 DI-D</v>
      </c>
      <c r="C75" s="8" t="s">
        <v>1</v>
      </c>
      <c r="D75" s="121"/>
      <c r="E75" s="121"/>
      <c r="F75" s="121"/>
      <c r="G75" s="121"/>
      <c r="H75" s="37">
        <f>H21+G3</f>
        <v>27219.6</v>
      </c>
    </row>
    <row r="76" spans="1:8" ht="14.25" thickBot="1" thickTop="1">
      <c r="A76" s="139"/>
      <c r="B76" s="142"/>
      <c r="C76" s="9" t="s">
        <v>2</v>
      </c>
      <c r="D76" s="117"/>
      <c r="E76" s="117"/>
      <c r="F76" s="117"/>
      <c r="G76" s="117"/>
      <c r="H76" s="37">
        <f>H31+G4</f>
        <v>26719.8</v>
      </c>
    </row>
    <row r="77" spans="1:8" ht="14.25" thickBot="1" thickTop="1">
      <c r="A77" s="139"/>
      <c r="B77" s="177">
        <v>3</v>
      </c>
      <c r="C77" s="9" t="s">
        <v>1</v>
      </c>
      <c r="D77" s="83"/>
      <c r="E77" s="83"/>
      <c r="F77" s="83"/>
      <c r="G77" s="91"/>
      <c r="H77" s="37">
        <f>H41+G5</f>
        <v>29781.754</v>
      </c>
    </row>
    <row r="78" spans="1:8" ht="14.25" thickBot="1" thickTop="1">
      <c r="A78" s="139"/>
      <c r="B78" s="178"/>
      <c r="C78" s="9" t="s">
        <v>2</v>
      </c>
      <c r="D78" s="83"/>
      <c r="E78" s="83"/>
      <c r="F78" s="83"/>
      <c r="G78" s="91"/>
      <c r="H78" s="37">
        <f>H52+G6</f>
        <v>29781.754</v>
      </c>
    </row>
    <row r="79" spans="1:8" ht="14.25" thickBot="1" thickTop="1">
      <c r="A79" s="139"/>
      <c r="B79" s="142" t="str">
        <f>B53</f>
        <v>3,8 MIVEC</v>
      </c>
      <c r="C79" s="9" t="s">
        <v>1</v>
      </c>
      <c r="D79" s="117"/>
      <c r="E79" s="117"/>
      <c r="F79" s="117"/>
      <c r="G79" s="117"/>
      <c r="H79" s="37"/>
    </row>
    <row r="80" spans="1:8" ht="14.25" thickBot="1" thickTop="1">
      <c r="A80" s="140"/>
      <c r="B80" s="143"/>
      <c r="C80" s="10" t="s">
        <v>2</v>
      </c>
      <c r="D80" s="118"/>
      <c r="E80" s="118"/>
      <c r="F80" s="118"/>
      <c r="G80" s="118"/>
      <c r="H80" s="37">
        <f>H74+G8</f>
        <v>29997.654000000002</v>
      </c>
    </row>
    <row r="81" spans="1:8" ht="13.5" customHeight="1" thickBot="1" thickTop="1">
      <c r="A81" s="123" t="s">
        <v>77</v>
      </c>
      <c r="B81" s="125" t="str">
        <f>B75</f>
        <v>3,2 DI-D</v>
      </c>
      <c r="C81" s="11" t="s">
        <v>1</v>
      </c>
      <c r="D81" s="127"/>
      <c r="E81" s="127"/>
      <c r="F81" s="127"/>
      <c r="G81" s="127"/>
      <c r="H81" s="38">
        <f>H75+G10</f>
        <v>28469.1</v>
      </c>
    </row>
    <row r="82" spans="1:8" ht="14.25" thickBot="1" thickTop="1">
      <c r="A82" s="123"/>
      <c r="B82" s="126"/>
      <c r="C82" s="12" t="s">
        <v>2</v>
      </c>
      <c r="D82" s="128"/>
      <c r="E82" s="128"/>
      <c r="F82" s="128"/>
      <c r="G82" s="128"/>
      <c r="H82" s="38">
        <f>H76+G10</f>
        <v>27969.3</v>
      </c>
    </row>
    <row r="83" spans="1:8" ht="14.25" thickBot="1" thickTop="1">
      <c r="A83" s="123"/>
      <c r="B83" s="131">
        <v>3</v>
      </c>
      <c r="C83" s="12" t="s">
        <v>1</v>
      </c>
      <c r="D83" s="128"/>
      <c r="E83" s="128"/>
      <c r="F83" s="128"/>
      <c r="G83" s="172"/>
      <c r="H83" s="38">
        <f>H77+G10</f>
        <v>31031.254</v>
      </c>
    </row>
    <row r="84" spans="1:8" ht="14.25" thickBot="1" thickTop="1">
      <c r="A84" s="123"/>
      <c r="B84" s="132"/>
      <c r="C84" s="12" t="s">
        <v>2</v>
      </c>
      <c r="D84" s="128"/>
      <c r="E84" s="128"/>
      <c r="F84" s="128"/>
      <c r="G84" s="172"/>
      <c r="H84" s="38">
        <f>H78+G10</f>
        <v>31031.254</v>
      </c>
    </row>
    <row r="85" spans="1:8" ht="14.25" thickBot="1" thickTop="1">
      <c r="A85" s="123"/>
      <c r="B85" s="126" t="str">
        <f>B79</f>
        <v>3,8 MIVEC</v>
      </c>
      <c r="C85" s="12" t="s">
        <v>1</v>
      </c>
      <c r="D85" s="128"/>
      <c r="E85" s="128"/>
      <c r="F85" s="128"/>
      <c r="G85" s="128"/>
      <c r="H85" s="38"/>
    </row>
    <row r="86" spans="1:8" ht="14.25" thickBot="1" thickTop="1">
      <c r="A86" s="124"/>
      <c r="B86" s="129"/>
      <c r="C86" s="13" t="s">
        <v>2</v>
      </c>
      <c r="D86" s="130"/>
      <c r="E86" s="130"/>
      <c r="F86" s="130"/>
      <c r="G86" s="130"/>
      <c r="H86" s="38">
        <f>H80+G10</f>
        <v>31247.154000000002</v>
      </c>
    </row>
    <row r="87" ht="13.5" thickTop="1"/>
  </sheetData>
  <sheetProtection/>
  <mergeCells count="55">
    <mergeCell ref="A9:A10"/>
    <mergeCell ref="A1:C1"/>
    <mergeCell ref="D1:H1"/>
    <mergeCell ref="A2:C2"/>
    <mergeCell ref="A3:A8"/>
    <mergeCell ref="B3:B4"/>
    <mergeCell ref="B7:B8"/>
    <mergeCell ref="B9:C9"/>
    <mergeCell ref="B10:C10"/>
    <mergeCell ref="G7:H7"/>
    <mergeCell ref="B5:B6"/>
    <mergeCell ref="C42:C52"/>
    <mergeCell ref="G8:H8"/>
    <mergeCell ref="G9:H9"/>
    <mergeCell ref="G10:H10"/>
    <mergeCell ref="G2:H2"/>
    <mergeCell ref="G3:H3"/>
    <mergeCell ref="G4:H4"/>
    <mergeCell ref="G5:H5"/>
    <mergeCell ref="G6:H6"/>
    <mergeCell ref="E21:G21"/>
    <mergeCell ref="E2:F2"/>
    <mergeCell ref="E3:F8"/>
    <mergeCell ref="E9:F9"/>
    <mergeCell ref="E10:F10"/>
    <mergeCell ref="A81:A86"/>
    <mergeCell ref="B81:B82"/>
    <mergeCell ref="D81:G81"/>
    <mergeCell ref="D82:G82"/>
    <mergeCell ref="B85:B86"/>
    <mergeCell ref="D85:G85"/>
    <mergeCell ref="D86:G86"/>
    <mergeCell ref="A75:A80"/>
    <mergeCell ref="B75:B76"/>
    <mergeCell ref="D75:G75"/>
    <mergeCell ref="D76:G76"/>
    <mergeCell ref="B79:B80"/>
    <mergeCell ref="D79:G79"/>
    <mergeCell ref="D80:G80"/>
    <mergeCell ref="A12:A74"/>
    <mergeCell ref="B83:B84"/>
    <mergeCell ref="D83:G83"/>
    <mergeCell ref="D84:G84"/>
    <mergeCell ref="E31:G31"/>
    <mergeCell ref="E63:G63"/>
    <mergeCell ref="E74:G74"/>
    <mergeCell ref="B12:B31"/>
    <mergeCell ref="C12:C21"/>
    <mergeCell ref="C22:C31"/>
    <mergeCell ref="B53:B74"/>
    <mergeCell ref="B77:B78"/>
    <mergeCell ref="C53:C63"/>
    <mergeCell ref="C64:C74"/>
    <mergeCell ref="B32:B52"/>
    <mergeCell ref="C32:C4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1.125" style="1" customWidth="1"/>
    <col min="4" max="4" width="18.753906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87" t="str">
        <f>ТО15000!A1</f>
        <v>Pajero IV (BK)</v>
      </c>
      <c r="B1" s="188"/>
      <c r="C1" s="188"/>
      <c r="D1" s="152" t="s">
        <v>28</v>
      </c>
      <c r="E1" s="152"/>
      <c r="F1" s="152"/>
      <c r="G1" s="153"/>
      <c r="H1" s="154"/>
    </row>
    <row r="2" spans="1:8" ht="16.5" thickTop="1">
      <c r="A2" s="155"/>
      <c r="B2" s="112"/>
      <c r="C2" s="112"/>
      <c r="D2" s="41" t="s">
        <v>15</v>
      </c>
      <c r="E2" s="164" t="s">
        <v>74</v>
      </c>
      <c r="F2" s="165"/>
      <c r="G2" s="170" t="s">
        <v>72</v>
      </c>
      <c r="H2" s="171"/>
    </row>
    <row r="3" spans="1:21" ht="12.75">
      <c r="A3" s="123" t="s">
        <v>48</v>
      </c>
      <c r="B3" s="158" t="str">
        <f>ТО60000!B3</f>
        <v>3,2 DI-D</v>
      </c>
      <c r="C3" s="6" t="s">
        <v>1</v>
      </c>
      <c r="D3" s="42">
        <v>1.9</v>
      </c>
      <c r="E3" s="181">
        <f>'[1]Лист1'!$B$5</f>
        <v>2499</v>
      </c>
      <c r="F3" s="182"/>
      <c r="G3" s="160">
        <f>D3*E3</f>
        <v>4748.099999999999</v>
      </c>
      <c r="H3" s="16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23"/>
      <c r="B4" s="158"/>
      <c r="C4" s="6" t="s">
        <v>2</v>
      </c>
      <c r="D4" s="42">
        <v>1.9</v>
      </c>
      <c r="E4" s="183"/>
      <c r="F4" s="184"/>
      <c r="G4" s="160">
        <f>D4*E3</f>
        <v>4748.099999999999</v>
      </c>
      <c r="H4" s="16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23"/>
      <c r="B5" s="131">
        <v>3</v>
      </c>
      <c r="C5" s="6" t="s">
        <v>1</v>
      </c>
      <c r="D5" s="42">
        <v>1.6</v>
      </c>
      <c r="E5" s="183"/>
      <c r="F5" s="184"/>
      <c r="G5" s="160">
        <f>D5*E3</f>
        <v>3998.4</v>
      </c>
      <c r="H5" s="16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23"/>
      <c r="B6" s="132"/>
      <c r="C6" s="6" t="s">
        <v>2</v>
      </c>
      <c r="D6" s="42">
        <v>1.6</v>
      </c>
      <c r="E6" s="183"/>
      <c r="F6" s="184"/>
      <c r="G6" s="160">
        <f>D6*E3</f>
        <v>3998.4</v>
      </c>
      <c r="H6" s="1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23"/>
      <c r="B7" s="158" t="str">
        <f>ТО60000!B7</f>
        <v>3,8 MIVEC</v>
      </c>
      <c r="C7" s="6" t="s">
        <v>1</v>
      </c>
      <c r="D7" s="42"/>
      <c r="E7" s="183"/>
      <c r="F7" s="184"/>
      <c r="G7" s="160"/>
      <c r="H7" s="16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24"/>
      <c r="B8" s="159"/>
      <c r="C8" s="7" t="s">
        <v>2</v>
      </c>
      <c r="D8" s="43">
        <v>1.6</v>
      </c>
      <c r="E8" s="185"/>
      <c r="F8" s="186"/>
      <c r="G8" s="162">
        <f>D8*E3</f>
        <v>3998.4</v>
      </c>
      <c r="H8" s="16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66" t="s">
        <v>14</v>
      </c>
      <c r="B9" s="168" t="s">
        <v>13</v>
      </c>
      <c r="C9" s="153"/>
      <c r="D9" s="15">
        <f>ТО15000!D9</f>
        <v>1.6</v>
      </c>
      <c r="E9" s="148">
        <f>'[1]Лист1'!$B$5</f>
        <v>2499</v>
      </c>
      <c r="F9" s="149"/>
      <c r="G9" s="150">
        <f>D9*E9</f>
        <v>3998.4</v>
      </c>
      <c r="H9" s="15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67"/>
      <c r="B10" s="169" t="s">
        <v>12</v>
      </c>
      <c r="C10" s="108"/>
      <c r="D10" s="44">
        <f>ТО15000!D10</f>
        <v>0.5</v>
      </c>
      <c r="E10" s="108">
        <f>'[1]Лист1'!$B$5</f>
        <v>2499</v>
      </c>
      <c r="F10" s="109"/>
      <c r="G10" s="110">
        <f>D10*E10</f>
        <v>1249.5</v>
      </c>
      <c r="H10" s="1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5" t="str">
        <f>B3</f>
        <v>3,2 DI-D</v>
      </c>
      <c r="C12" s="114" t="s">
        <v>1</v>
      </c>
      <c r="D12" s="15" t="s">
        <v>4</v>
      </c>
      <c r="E12" s="16" t="s">
        <v>67</v>
      </c>
      <c r="F12" s="16">
        <v>9.3</v>
      </c>
      <c r="G12" s="78">
        <f>'[2]Масла и технические жидкости'!$C$4</f>
        <v>522</v>
      </c>
      <c r="H12" s="34">
        <f>F12*G12</f>
        <v>4854.6</v>
      </c>
    </row>
    <row r="13" spans="1:8" ht="12.75">
      <c r="A13" s="144"/>
      <c r="B13" s="135"/>
      <c r="C13" s="115"/>
      <c r="D13" s="15" t="s">
        <v>7</v>
      </c>
      <c r="E13" s="3" t="s">
        <v>63</v>
      </c>
      <c r="F13" s="3">
        <v>1</v>
      </c>
      <c r="G13" s="71">
        <f>'[2]Запчасти'!$C$155</f>
        <v>858</v>
      </c>
      <c r="H13" s="35">
        <f>F13*G13</f>
        <v>858</v>
      </c>
    </row>
    <row r="14" spans="1:8" ht="12.75">
      <c r="A14" s="144"/>
      <c r="B14" s="135"/>
      <c r="C14" s="115"/>
      <c r="D14" s="15" t="s">
        <v>8</v>
      </c>
      <c r="E14" s="3" t="s">
        <v>65</v>
      </c>
      <c r="F14" s="3">
        <v>1</v>
      </c>
      <c r="G14" s="71">
        <f>'[2]Запчасти'!$C$149</f>
        <v>1310</v>
      </c>
      <c r="H14" s="35">
        <f>F14*G14</f>
        <v>1310</v>
      </c>
    </row>
    <row r="15" spans="1:8" ht="12.75">
      <c r="A15" s="144"/>
      <c r="B15" s="135"/>
      <c r="C15" s="115"/>
      <c r="D15" s="17" t="s">
        <v>61</v>
      </c>
      <c r="E15" s="3" t="s">
        <v>66</v>
      </c>
      <c r="F15" s="3">
        <v>1</v>
      </c>
      <c r="G15" s="71">
        <f>'[2]Запчасти'!$C$157</f>
        <v>1782</v>
      </c>
      <c r="H15" s="35">
        <f aca="true" t="shared" si="0" ref="H15:H21">F15*G15</f>
        <v>1782</v>
      </c>
    </row>
    <row r="16" spans="1:8" ht="15" customHeight="1">
      <c r="A16" s="144"/>
      <c r="B16" s="135"/>
      <c r="C16" s="115"/>
      <c r="D16" s="15"/>
      <c r="E16" s="3"/>
      <c r="F16" s="3"/>
      <c r="G16" s="73"/>
      <c r="H16" s="35">
        <f t="shared" si="0"/>
        <v>0</v>
      </c>
    </row>
    <row r="17" spans="1:8" ht="12.75">
      <c r="A17" s="144"/>
      <c r="B17" s="135"/>
      <c r="C17" s="115"/>
      <c r="D17" s="15"/>
      <c r="E17" s="3"/>
      <c r="F17" s="3"/>
      <c r="G17" s="73"/>
      <c r="H17" s="35">
        <f t="shared" si="0"/>
        <v>0</v>
      </c>
    </row>
    <row r="18" spans="1:8" ht="12.75">
      <c r="A18" s="144"/>
      <c r="B18" s="135"/>
      <c r="C18" s="115"/>
      <c r="D18" s="15"/>
      <c r="E18" s="3"/>
      <c r="F18" s="3"/>
      <c r="G18" s="73"/>
      <c r="H18" s="35">
        <f t="shared" si="0"/>
        <v>0</v>
      </c>
    </row>
    <row r="19" spans="1:8" ht="12.75">
      <c r="A19" s="144"/>
      <c r="B19" s="135"/>
      <c r="C19" s="115"/>
      <c r="D19" s="15"/>
      <c r="E19" s="3"/>
      <c r="F19" s="3"/>
      <c r="G19" s="73"/>
      <c r="H19" s="35">
        <f t="shared" si="0"/>
        <v>0</v>
      </c>
    </row>
    <row r="20" spans="1:8" ht="12.75">
      <c r="A20" s="144"/>
      <c r="B20" s="135"/>
      <c r="C20" s="115"/>
      <c r="D20" s="15"/>
      <c r="E20" s="3"/>
      <c r="F20" s="3"/>
      <c r="G20" s="73"/>
      <c r="H20" s="35">
        <f t="shared" si="0"/>
        <v>0</v>
      </c>
    </row>
    <row r="21" spans="1:8" ht="13.5" thickBot="1">
      <c r="A21" s="144"/>
      <c r="B21" s="135"/>
      <c r="C21" s="115"/>
      <c r="D21" s="15"/>
      <c r="E21" s="3"/>
      <c r="F21" s="3"/>
      <c r="G21" s="73"/>
      <c r="H21" s="35">
        <f t="shared" si="0"/>
        <v>0</v>
      </c>
    </row>
    <row r="22" spans="1:8" ht="14.25" thickBot="1" thickTop="1">
      <c r="A22" s="144"/>
      <c r="B22" s="135"/>
      <c r="C22" s="116"/>
      <c r="D22" s="46" t="s">
        <v>11</v>
      </c>
      <c r="E22" s="191"/>
      <c r="F22" s="191"/>
      <c r="G22" s="192"/>
      <c r="H22" s="36">
        <f>SUM(H12:H21)</f>
        <v>8804.6</v>
      </c>
    </row>
    <row r="23" spans="1:8" ht="13.5" thickTop="1">
      <c r="A23" s="144"/>
      <c r="B23" s="135"/>
      <c r="C23" s="115" t="s">
        <v>2</v>
      </c>
      <c r="D23" s="15" t="s">
        <v>4</v>
      </c>
      <c r="E23" s="16" t="s">
        <v>67</v>
      </c>
      <c r="F23" s="16">
        <v>9.3</v>
      </c>
      <c r="G23" s="78">
        <f>'[2]Масла и технические жидкости'!$C$4</f>
        <v>522</v>
      </c>
      <c r="H23" s="35">
        <f>F23*G23</f>
        <v>4854.6</v>
      </c>
    </row>
    <row r="24" spans="1:8" ht="12.75">
      <c r="A24" s="144"/>
      <c r="B24" s="135"/>
      <c r="C24" s="115"/>
      <c r="D24" s="15" t="s">
        <v>7</v>
      </c>
      <c r="E24" s="3" t="s">
        <v>63</v>
      </c>
      <c r="F24" s="3">
        <v>1</v>
      </c>
      <c r="G24" s="71">
        <f>'[2]Запчасти'!$C$155</f>
        <v>858</v>
      </c>
      <c r="H24" s="35">
        <f aca="true" t="shared" si="1" ref="H24:H32">F24*G24</f>
        <v>858</v>
      </c>
    </row>
    <row r="25" spans="1:8" ht="12.75">
      <c r="A25" s="144"/>
      <c r="B25" s="135"/>
      <c r="C25" s="115"/>
      <c r="D25" s="15" t="s">
        <v>8</v>
      </c>
      <c r="E25" s="3" t="s">
        <v>65</v>
      </c>
      <c r="F25" s="3">
        <v>1</v>
      </c>
      <c r="G25" s="71">
        <f>'[2]Запчасти'!$C$149</f>
        <v>1310</v>
      </c>
      <c r="H25" s="35">
        <f t="shared" si="1"/>
        <v>1310</v>
      </c>
    </row>
    <row r="26" spans="1:8" ht="12.75">
      <c r="A26" s="144"/>
      <c r="B26" s="135"/>
      <c r="C26" s="115"/>
      <c r="D26" s="17" t="s">
        <v>61</v>
      </c>
      <c r="E26" s="3" t="s">
        <v>66</v>
      </c>
      <c r="F26" s="3">
        <v>1</v>
      </c>
      <c r="G26" s="71">
        <f>'[2]Запчасти'!$C$157</f>
        <v>1782</v>
      </c>
      <c r="H26" s="35">
        <f t="shared" si="1"/>
        <v>1782</v>
      </c>
    </row>
    <row r="27" spans="1:8" ht="12.75">
      <c r="A27" s="144"/>
      <c r="B27" s="135"/>
      <c r="C27" s="115"/>
      <c r="D27" s="15"/>
      <c r="E27" s="3"/>
      <c r="F27" s="3"/>
      <c r="G27" s="73"/>
      <c r="H27" s="35">
        <f t="shared" si="1"/>
        <v>0</v>
      </c>
    </row>
    <row r="28" spans="1:8" ht="12.75">
      <c r="A28" s="144"/>
      <c r="B28" s="135"/>
      <c r="C28" s="115"/>
      <c r="D28" s="15"/>
      <c r="E28" s="3"/>
      <c r="F28" s="3"/>
      <c r="G28" s="73"/>
      <c r="H28" s="35">
        <f t="shared" si="1"/>
        <v>0</v>
      </c>
    </row>
    <row r="29" spans="1:8" ht="12.75">
      <c r="A29" s="144"/>
      <c r="B29" s="135"/>
      <c r="C29" s="115"/>
      <c r="D29" s="15"/>
      <c r="E29" s="3"/>
      <c r="F29" s="3"/>
      <c r="G29" s="73"/>
      <c r="H29" s="35">
        <f t="shared" si="1"/>
        <v>0</v>
      </c>
    </row>
    <row r="30" spans="1:8" ht="12.75">
      <c r="A30" s="144"/>
      <c r="B30" s="135"/>
      <c r="C30" s="115"/>
      <c r="D30" s="15"/>
      <c r="E30" s="3"/>
      <c r="F30" s="3"/>
      <c r="G30" s="73"/>
      <c r="H30" s="35">
        <f t="shared" si="1"/>
        <v>0</v>
      </c>
    </row>
    <row r="31" spans="1:8" ht="12.75">
      <c r="A31" s="144"/>
      <c r="B31" s="135"/>
      <c r="C31" s="115"/>
      <c r="D31" s="15"/>
      <c r="E31" s="3"/>
      <c r="F31" s="3"/>
      <c r="G31" s="73"/>
      <c r="H31" s="35">
        <f t="shared" si="1"/>
        <v>0</v>
      </c>
    </row>
    <row r="32" spans="1:8" ht="13.5" thickBot="1">
      <c r="A32" s="144"/>
      <c r="B32" s="135"/>
      <c r="C32" s="115"/>
      <c r="D32" s="15"/>
      <c r="E32" s="3"/>
      <c r="F32" s="3"/>
      <c r="G32" s="73"/>
      <c r="H32" s="35">
        <f t="shared" si="1"/>
        <v>0</v>
      </c>
    </row>
    <row r="33" spans="1:8" ht="14.25" thickBot="1" thickTop="1">
      <c r="A33" s="144"/>
      <c r="B33" s="136"/>
      <c r="C33" s="115"/>
      <c r="D33" s="46" t="s">
        <v>11</v>
      </c>
      <c r="E33" s="191"/>
      <c r="F33" s="191"/>
      <c r="G33" s="192"/>
      <c r="H33" s="36">
        <f>SUM(H23:H32)</f>
        <v>8804.6</v>
      </c>
    </row>
    <row r="34" spans="1:8" ht="13.5" thickTop="1">
      <c r="A34" s="144"/>
      <c r="B34" s="145">
        <v>3</v>
      </c>
      <c r="C34" s="114" t="s">
        <v>1</v>
      </c>
      <c r="D34" s="15" t="s">
        <v>4</v>
      </c>
      <c r="E34" s="16" t="s">
        <v>73</v>
      </c>
      <c r="F34" s="2">
        <v>4.9</v>
      </c>
      <c r="G34" s="2">
        <f>'[2]Масла и технические жидкости'!$C$5</f>
        <v>711.46</v>
      </c>
      <c r="H34" s="35">
        <f>F34*G34</f>
        <v>3486.1540000000005</v>
      </c>
    </row>
    <row r="35" spans="1:8" ht="12.75">
      <c r="A35" s="144"/>
      <c r="B35" s="146"/>
      <c r="C35" s="115"/>
      <c r="D35" s="15" t="s">
        <v>7</v>
      </c>
      <c r="E35" s="2" t="str">
        <f>'[2]Запчасти'!$B$148</f>
        <v>MD352626</v>
      </c>
      <c r="F35" s="2">
        <v>1</v>
      </c>
      <c r="G35" s="68">
        <f>'[2]Запчасти'!$C$148</f>
        <v>753</v>
      </c>
      <c r="H35" s="35">
        <f aca="true" t="shared" si="2" ref="H35:H43">F35*G35</f>
        <v>753</v>
      </c>
    </row>
    <row r="36" spans="1:8" ht="12.75">
      <c r="A36" s="144"/>
      <c r="B36" s="146"/>
      <c r="C36" s="115"/>
      <c r="D36" s="15" t="s">
        <v>8</v>
      </c>
      <c r="E36" s="2" t="str">
        <f>'[2]Запчасти'!$B$149</f>
        <v>7803A028</v>
      </c>
      <c r="F36" s="2">
        <v>1</v>
      </c>
      <c r="G36" s="68">
        <f>'[2]Запчасти'!$C$149</f>
        <v>1310</v>
      </c>
      <c r="H36" s="35">
        <f t="shared" si="2"/>
        <v>1310</v>
      </c>
    </row>
    <row r="37" spans="1:8" ht="12.75">
      <c r="A37" s="144"/>
      <c r="B37" s="146"/>
      <c r="C37" s="115"/>
      <c r="D37" s="15"/>
      <c r="E37" s="3"/>
      <c r="F37" s="3"/>
      <c r="G37" s="3"/>
      <c r="H37" s="35">
        <f t="shared" si="2"/>
        <v>0</v>
      </c>
    </row>
    <row r="38" spans="1:8" ht="12.75">
      <c r="A38" s="144"/>
      <c r="B38" s="146"/>
      <c r="C38" s="115"/>
      <c r="D38" s="15"/>
      <c r="E38" s="3"/>
      <c r="F38" s="3"/>
      <c r="G38" s="3"/>
      <c r="H38" s="35">
        <f t="shared" si="2"/>
        <v>0</v>
      </c>
    </row>
    <row r="39" spans="1:8" ht="12.75">
      <c r="A39" s="144"/>
      <c r="B39" s="146"/>
      <c r="C39" s="115"/>
      <c r="D39" s="15"/>
      <c r="E39" s="3"/>
      <c r="F39" s="3"/>
      <c r="G39" s="3"/>
      <c r="H39" s="35">
        <f t="shared" si="2"/>
        <v>0</v>
      </c>
    </row>
    <row r="40" spans="1:8" ht="12.75">
      <c r="A40" s="144"/>
      <c r="B40" s="146"/>
      <c r="C40" s="115"/>
      <c r="D40" s="15"/>
      <c r="E40" s="3"/>
      <c r="F40" s="3"/>
      <c r="G40" s="3"/>
      <c r="H40" s="35">
        <f t="shared" si="2"/>
        <v>0</v>
      </c>
    </row>
    <row r="41" spans="1:8" ht="12.75">
      <c r="A41" s="144"/>
      <c r="B41" s="146"/>
      <c r="C41" s="115"/>
      <c r="D41" s="15"/>
      <c r="E41" s="3"/>
      <c r="F41" s="3"/>
      <c r="G41" s="3"/>
      <c r="H41" s="35">
        <f t="shared" si="2"/>
        <v>0</v>
      </c>
    </row>
    <row r="42" spans="1:8" ht="12.75">
      <c r="A42" s="144"/>
      <c r="B42" s="146"/>
      <c r="C42" s="115"/>
      <c r="D42" s="15"/>
      <c r="E42" s="3"/>
      <c r="F42" s="3"/>
      <c r="G42" s="3"/>
      <c r="H42" s="35">
        <f t="shared" si="2"/>
        <v>0</v>
      </c>
    </row>
    <row r="43" spans="1:8" ht="13.5" thickBot="1">
      <c r="A43" s="144"/>
      <c r="B43" s="146"/>
      <c r="C43" s="115"/>
      <c r="D43" s="15"/>
      <c r="E43" s="3"/>
      <c r="F43" s="3"/>
      <c r="G43" s="3"/>
      <c r="H43" s="35">
        <f t="shared" si="2"/>
        <v>0</v>
      </c>
    </row>
    <row r="44" spans="1:8" ht="14.25" thickBot="1" thickTop="1">
      <c r="A44" s="144"/>
      <c r="B44" s="146"/>
      <c r="C44" s="116"/>
      <c r="D44" s="46" t="s">
        <v>11</v>
      </c>
      <c r="E44" s="85"/>
      <c r="F44" s="85"/>
      <c r="G44" s="85"/>
      <c r="H44" s="36">
        <f>SUM(H34:H43)</f>
        <v>5549.154</v>
      </c>
    </row>
    <row r="45" spans="1:8" ht="13.5" thickTop="1">
      <c r="A45" s="144"/>
      <c r="B45" s="146"/>
      <c r="C45" s="115" t="s">
        <v>2</v>
      </c>
      <c r="D45" s="15" t="s">
        <v>4</v>
      </c>
      <c r="E45" s="16" t="s">
        <v>73</v>
      </c>
      <c r="F45" s="2">
        <v>4.9</v>
      </c>
      <c r="G45" s="2">
        <f>'[2]Масла и технические жидкости'!$C$5</f>
        <v>711.46</v>
      </c>
      <c r="H45" s="35">
        <f>F45*G45</f>
        <v>3486.1540000000005</v>
      </c>
    </row>
    <row r="46" spans="1:8" ht="12.75">
      <c r="A46" s="144"/>
      <c r="B46" s="146"/>
      <c r="C46" s="115"/>
      <c r="D46" s="15" t="s">
        <v>7</v>
      </c>
      <c r="E46" s="2" t="str">
        <f>'[2]Запчасти'!$B$148</f>
        <v>MD352626</v>
      </c>
      <c r="F46" s="2">
        <v>1</v>
      </c>
      <c r="G46" s="68">
        <f>'[2]Запчасти'!$C$148</f>
        <v>753</v>
      </c>
      <c r="H46" s="35">
        <f aca="true" t="shared" si="3" ref="H46:H54">F46*G46</f>
        <v>753</v>
      </c>
    </row>
    <row r="47" spans="1:8" ht="12.75">
      <c r="A47" s="144"/>
      <c r="B47" s="146"/>
      <c r="C47" s="115"/>
      <c r="D47" s="15" t="s">
        <v>8</v>
      </c>
      <c r="E47" s="2" t="str">
        <f>'[2]Запчасти'!$B$149</f>
        <v>7803A028</v>
      </c>
      <c r="F47" s="2">
        <v>1</v>
      </c>
      <c r="G47" s="68">
        <f>'[2]Запчасти'!$C$149</f>
        <v>1310</v>
      </c>
      <c r="H47" s="35">
        <f t="shared" si="3"/>
        <v>1310</v>
      </c>
    </row>
    <row r="48" spans="1:8" ht="12.75">
      <c r="A48" s="144"/>
      <c r="B48" s="146"/>
      <c r="C48" s="115"/>
      <c r="D48" s="15"/>
      <c r="E48" s="3"/>
      <c r="F48" s="3"/>
      <c r="G48" s="3"/>
      <c r="H48" s="35">
        <f t="shared" si="3"/>
        <v>0</v>
      </c>
    </row>
    <row r="49" spans="1:8" ht="12.75">
      <c r="A49" s="144"/>
      <c r="B49" s="146"/>
      <c r="C49" s="115"/>
      <c r="D49" s="15"/>
      <c r="E49" s="3"/>
      <c r="F49" s="3"/>
      <c r="G49" s="3"/>
      <c r="H49" s="35">
        <f t="shared" si="3"/>
        <v>0</v>
      </c>
    </row>
    <row r="50" spans="1:8" ht="12.75">
      <c r="A50" s="144"/>
      <c r="B50" s="146"/>
      <c r="C50" s="115"/>
      <c r="D50" s="15"/>
      <c r="E50" s="3"/>
      <c r="F50" s="3"/>
      <c r="G50" s="3"/>
      <c r="H50" s="35">
        <f t="shared" si="3"/>
        <v>0</v>
      </c>
    </row>
    <row r="51" spans="1:8" ht="12.75">
      <c r="A51" s="144"/>
      <c r="B51" s="146"/>
      <c r="C51" s="115"/>
      <c r="D51" s="15"/>
      <c r="E51" s="3"/>
      <c r="F51" s="3"/>
      <c r="G51" s="3"/>
      <c r="H51" s="35">
        <f t="shared" si="3"/>
        <v>0</v>
      </c>
    </row>
    <row r="52" spans="1:8" ht="12.75">
      <c r="A52" s="144"/>
      <c r="B52" s="146"/>
      <c r="C52" s="115"/>
      <c r="D52" s="15"/>
      <c r="E52" s="3"/>
      <c r="F52" s="3"/>
      <c r="G52" s="3"/>
      <c r="H52" s="35">
        <f t="shared" si="3"/>
        <v>0</v>
      </c>
    </row>
    <row r="53" spans="1:8" ht="12.75">
      <c r="A53" s="144"/>
      <c r="B53" s="146"/>
      <c r="C53" s="115"/>
      <c r="D53" s="15"/>
      <c r="E53" s="3"/>
      <c r="F53" s="3"/>
      <c r="G53" s="3"/>
      <c r="H53" s="35">
        <f t="shared" si="3"/>
        <v>0</v>
      </c>
    </row>
    <row r="54" spans="1:8" ht="13.5" thickBot="1">
      <c r="A54" s="144"/>
      <c r="B54" s="146"/>
      <c r="C54" s="115"/>
      <c r="D54" s="15"/>
      <c r="E54" s="3"/>
      <c r="F54" s="3"/>
      <c r="G54" s="3"/>
      <c r="H54" s="35">
        <f t="shared" si="3"/>
        <v>0</v>
      </c>
    </row>
    <row r="55" spans="1:8" ht="14.25" thickBot="1" thickTop="1">
      <c r="A55" s="144"/>
      <c r="B55" s="147"/>
      <c r="C55" s="115"/>
      <c r="D55" s="46" t="s">
        <v>11</v>
      </c>
      <c r="E55" s="3"/>
      <c r="F55" s="3"/>
      <c r="G55" s="3"/>
      <c r="H55" s="36">
        <f>SUM(H45:H54)</f>
        <v>5549.154</v>
      </c>
    </row>
    <row r="56" spans="1:8" ht="13.5" thickTop="1">
      <c r="A56" s="144"/>
      <c r="B56" s="133" t="str">
        <f>B7</f>
        <v>3,8 MIVEC</v>
      </c>
      <c r="C56" s="114" t="s">
        <v>1</v>
      </c>
      <c r="D56" s="47"/>
      <c r="E56" s="16"/>
      <c r="F56" s="16"/>
      <c r="G56" s="79"/>
      <c r="H56" s="35">
        <f>F56*G56</f>
        <v>0</v>
      </c>
    </row>
    <row r="57" spans="1:8" ht="12.75">
      <c r="A57" s="144"/>
      <c r="B57" s="133"/>
      <c r="C57" s="115"/>
      <c r="D57" s="15"/>
      <c r="E57" s="3"/>
      <c r="F57" s="3"/>
      <c r="G57" s="73"/>
      <c r="H57" s="35">
        <f aca="true" t="shared" si="4" ref="H57:H65">F57*G57</f>
        <v>0</v>
      </c>
    </row>
    <row r="58" spans="1:8" ht="12.75">
      <c r="A58" s="144"/>
      <c r="B58" s="133"/>
      <c r="C58" s="115"/>
      <c r="D58" s="15"/>
      <c r="E58" s="3"/>
      <c r="F58" s="3"/>
      <c r="G58" s="73"/>
      <c r="H58" s="35">
        <f t="shared" si="4"/>
        <v>0</v>
      </c>
    </row>
    <row r="59" spans="1:8" ht="12.75">
      <c r="A59" s="144"/>
      <c r="B59" s="133"/>
      <c r="C59" s="115"/>
      <c r="D59" s="15"/>
      <c r="E59" s="3"/>
      <c r="F59" s="3"/>
      <c r="G59" s="73"/>
      <c r="H59" s="35">
        <f t="shared" si="4"/>
        <v>0</v>
      </c>
    </row>
    <row r="60" spans="1:8" ht="12.75">
      <c r="A60" s="144"/>
      <c r="B60" s="133"/>
      <c r="C60" s="115"/>
      <c r="D60" s="15"/>
      <c r="E60" s="3"/>
      <c r="F60" s="3"/>
      <c r="G60" s="73"/>
      <c r="H60" s="35">
        <f t="shared" si="4"/>
        <v>0</v>
      </c>
    </row>
    <row r="61" spans="1:8" ht="12.75">
      <c r="A61" s="144"/>
      <c r="B61" s="133"/>
      <c r="C61" s="115"/>
      <c r="D61" s="15"/>
      <c r="E61" s="3"/>
      <c r="F61" s="3"/>
      <c r="G61" s="73"/>
      <c r="H61" s="35">
        <f t="shared" si="4"/>
        <v>0</v>
      </c>
    </row>
    <row r="62" spans="1:8" ht="12.75">
      <c r="A62" s="144"/>
      <c r="B62" s="133"/>
      <c r="C62" s="115"/>
      <c r="D62" s="15"/>
      <c r="E62" s="3"/>
      <c r="F62" s="3"/>
      <c r="G62" s="73"/>
      <c r="H62" s="35">
        <f t="shared" si="4"/>
        <v>0</v>
      </c>
    </row>
    <row r="63" spans="1:8" ht="12.75">
      <c r="A63" s="144"/>
      <c r="B63" s="133"/>
      <c r="C63" s="115"/>
      <c r="D63" s="15"/>
      <c r="E63" s="3"/>
      <c r="F63" s="3"/>
      <c r="G63" s="73"/>
      <c r="H63" s="35">
        <f t="shared" si="4"/>
        <v>0</v>
      </c>
    </row>
    <row r="64" spans="1:8" ht="12.75">
      <c r="A64" s="144"/>
      <c r="B64" s="133"/>
      <c r="C64" s="115"/>
      <c r="D64" s="15"/>
      <c r="E64" s="3"/>
      <c r="F64" s="3"/>
      <c r="G64" s="73"/>
      <c r="H64" s="35">
        <f t="shared" si="4"/>
        <v>0</v>
      </c>
    </row>
    <row r="65" spans="1:8" ht="13.5" thickBot="1">
      <c r="A65" s="144"/>
      <c r="B65" s="133"/>
      <c r="C65" s="115"/>
      <c r="D65" s="15"/>
      <c r="E65" s="3"/>
      <c r="F65" s="3"/>
      <c r="G65" s="73"/>
      <c r="H65" s="35">
        <f t="shared" si="4"/>
        <v>0</v>
      </c>
    </row>
    <row r="66" spans="1:8" ht="14.25" thickBot="1" thickTop="1">
      <c r="A66" s="144"/>
      <c r="B66" s="133"/>
      <c r="C66" s="116"/>
      <c r="D66" s="46" t="s">
        <v>11</v>
      </c>
      <c r="E66" s="191"/>
      <c r="F66" s="191"/>
      <c r="G66" s="192"/>
      <c r="H66" s="36">
        <f>SUM(H56:H65)</f>
        <v>0</v>
      </c>
    </row>
    <row r="67" spans="1:8" ht="13.5" thickTop="1">
      <c r="A67" s="144"/>
      <c r="B67" s="133"/>
      <c r="C67" s="115" t="s">
        <v>2</v>
      </c>
      <c r="D67" s="47" t="s">
        <v>4</v>
      </c>
      <c r="E67" s="16" t="str">
        <f>ТО15000!E67</f>
        <v>Mobil-1 0W40</v>
      </c>
      <c r="F67" s="16">
        <f>ТО15000!F67</f>
        <v>4.9</v>
      </c>
      <c r="G67" s="79">
        <f>ТО15000!G67</f>
        <v>711.46</v>
      </c>
      <c r="H67" s="35">
        <f>F67*G67</f>
        <v>3486.1540000000005</v>
      </c>
    </row>
    <row r="68" spans="1:8" ht="12.75">
      <c r="A68" s="144"/>
      <c r="B68" s="133"/>
      <c r="C68" s="115"/>
      <c r="D68" s="15" t="s">
        <v>7</v>
      </c>
      <c r="E68" s="3" t="str">
        <f>ТО15000!E68</f>
        <v>MD352626</v>
      </c>
      <c r="F68" s="3">
        <f>ТО15000!F68</f>
        <v>1</v>
      </c>
      <c r="G68" s="73">
        <f>ТО15000!G68</f>
        <v>753</v>
      </c>
      <c r="H68" s="35">
        <f aca="true" t="shared" si="5" ref="H68:H76">F68*G68</f>
        <v>753</v>
      </c>
    </row>
    <row r="69" spans="1:8" ht="12.75">
      <c r="A69" s="144"/>
      <c r="B69" s="133"/>
      <c r="C69" s="115"/>
      <c r="D69" s="15" t="s">
        <v>8</v>
      </c>
      <c r="E69" s="3" t="str">
        <f>ТО15000!E69</f>
        <v>7803A028</v>
      </c>
      <c r="F69" s="3">
        <f>ТО15000!F69</f>
        <v>1</v>
      </c>
      <c r="G69" s="73">
        <f>ТО15000!G69</f>
        <v>1310</v>
      </c>
      <c r="H69" s="35">
        <f t="shared" si="5"/>
        <v>1310</v>
      </c>
    </row>
    <row r="70" spans="1:8" ht="12.75">
      <c r="A70" s="144"/>
      <c r="B70" s="133"/>
      <c r="C70" s="115"/>
      <c r="D70" s="15"/>
      <c r="E70" s="3"/>
      <c r="F70" s="3"/>
      <c r="G70" s="73"/>
      <c r="H70" s="35">
        <f t="shared" si="5"/>
        <v>0</v>
      </c>
    </row>
    <row r="71" spans="1:8" ht="12.75">
      <c r="A71" s="144"/>
      <c r="B71" s="133"/>
      <c r="C71" s="115"/>
      <c r="D71" s="15"/>
      <c r="E71" s="3"/>
      <c r="F71" s="3"/>
      <c r="G71" s="73"/>
      <c r="H71" s="35">
        <f t="shared" si="5"/>
        <v>0</v>
      </c>
    </row>
    <row r="72" spans="1:8" ht="12.75">
      <c r="A72" s="144"/>
      <c r="B72" s="133"/>
      <c r="C72" s="115"/>
      <c r="D72" s="15"/>
      <c r="E72" s="3"/>
      <c r="F72" s="3"/>
      <c r="G72" s="73"/>
      <c r="H72" s="35">
        <f t="shared" si="5"/>
        <v>0</v>
      </c>
    </row>
    <row r="73" spans="1:8" ht="12.75">
      <c r="A73" s="144"/>
      <c r="B73" s="133"/>
      <c r="C73" s="115"/>
      <c r="D73" s="15"/>
      <c r="E73" s="3"/>
      <c r="F73" s="3"/>
      <c r="G73" s="73"/>
      <c r="H73" s="35">
        <f t="shared" si="5"/>
        <v>0</v>
      </c>
    </row>
    <row r="74" spans="1:8" ht="12.75">
      <c r="A74" s="135"/>
      <c r="B74" s="133"/>
      <c r="C74" s="115"/>
      <c r="D74" s="15"/>
      <c r="E74" s="3"/>
      <c r="F74" s="3"/>
      <c r="G74" s="73"/>
      <c r="H74" s="35">
        <f t="shared" si="5"/>
        <v>0</v>
      </c>
    </row>
    <row r="75" spans="1:8" ht="12.75">
      <c r="A75" s="135"/>
      <c r="B75" s="133"/>
      <c r="C75" s="115"/>
      <c r="D75" s="15"/>
      <c r="E75" s="3"/>
      <c r="F75" s="3"/>
      <c r="G75" s="73"/>
      <c r="H75" s="35">
        <f t="shared" si="5"/>
        <v>0</v>
      </c>
    </row>
    <row r="76" spans="1:8" ht="13.5" thickBot="1">
      <c r="A76" s="135"/>
      <c r="B76" s="133"/>
      <c r="C76" s="115"/>
      <c r="D76" s="15"/>
      <c r="E76" s="3"/>
      <c r="F76" s="3"/>
      <c r="G76" s="73"/>
      <c r="H76" s="35">
        <f t="shared" si="5"/>
        <v>0</v>
      </c>
    </row>
    <row r="77" spans="1:8" ht="14.25" thickBot="1" thickTop="1">
      <c r="A77" s="136"/>
      <c r="B77" s="134"/>
      <c r="C77" s="122"/>
      <c r="D77" s="44" t="s">
        <v>11</v>
      </c>
      <c r="E77" s="108"/>
      <c r="F77" s="108"/>
      <c r="G77" s="134"/>
      <c r="H77" s="36">
        <f>SUM(H67:H76)</f>
        <v>5549.154</v>
      </c>
    </row>
    <row r="78" spans="1:8" ht="14.25" customHeight="1" thickBot="1" thickTop="1">
      <c r="A78" s="139" t="s">
        <v>76</v>
      </c>
      <c r="B78" s="141" t="str">
        <f>B12</f>
        <v>3,2 DI-D</v>
      </c>
      <c r="C78" s="8" t="s">
        <v>1</v>
      </c>
      <c r="D78" s="121"/>
      <c r="E78" s="121"/>
      <c r="F78" s="121"/>
      <c r="G78" s="121"/>
      <c r="H78" s="37">
        <f>H22+G3</f>
        <v>13552.7</v>
      </c>
    </row>
    <row r="79" spans="1:8" ht="14.25" thickBot="1" thickTop="1">
      <c r="A79" s="139"/>
      <c r="B79" s="142"/>
      <c r="C79" s="9" t="s">
        <v>2</v>
      </c>
      <c r="D79" s="117"/>
      <c r="E79" s="117"/>
      <c r="F79" s="117"/>
      <c r="G79" s="117"/>
      <c r="H79" s="37">
        <f>H33+G4</f>
        <v>13552.7</v>
      </c>
    </row>
    <row r="80" spans="1:8" ht="14.25" thickBot="1" thickTop="1">
      <c r="A80" s="139"/>
      <c r="B80" s="177">
        <v>3</v>
      </c>
      <c r="C80" s="9" t="s">
        <v>1</v>
      </c>
      <c r="D80" s="83"/>
      <c r="E80" s="83"/>
      <c r="F80" s="83"/>
      <c r="G80" s="83"/>
      <c r="H80" s="37">
        <f>H44+G5</f>
        <v>9547.554</v>
      </c>
    </row>
    <row r="81" spans="1:8" ht="14.25" thickBot="1" thickTop="1">
      <c r="A81" s="139"/>
      <c r="B81" s="178"/>
      <c r="C81" s="9" t="s">
        <v>2</v>
      </c>
      <c r="D81" s="83"/>
      <c r="E81" s="83"/>
      <c r="F81" s="83"/>
      <c r="G81" s="83"/>
      <c r="H81" s="37">
        <f>H55+G6</f>
        <v>9547.554</v>
      </c>
    </row>
    <row r="82" spans="1:8" ht="14.25" thickBot="1" thickTop="1">
      <c r="A82" s="139"/>
      <c r="B82" s="142" t="str">
        <f>B56</f>
        <v>3,8 MIVEC</v>
      </c>
      <c r="C82" s="9" t="s">
        <v>1</v>
      </c>
      <c r="D82" s="117"/>
      <c r="E82" s="117"/>
      <c r="F82" s="117"/>
      <c r="G82" s="117"/>
      <c r="H82" s="37"/>
    </row>
    <row r="83" spans="1:8" ht="14.25" thickBot="1" thickTop="1">
      <c r="A83" s="140"/>
      <c r="B83" s="143"/>
      <c r="C83" s="10" t="s">
        <v>2</v>
      </c>
      <c r="D83" s="118"/>
      <c r="E83" s="118"/>
      <c r="F83" s="118"/>
      <c r="G83" s="118"/>
      <c r="H83" s="37">
        <f>H77+G8</f>
        <v>9547.554</v>
      </c>
    </row>
    <row r="84" spans="1:8" ht="13.5" customHeight="1" thickBot="1" thickTop="1">
      <c r="A84" s="123" t="s">
        <v>77</v>
      </c>
      <c r="B84" s="125" t="str">
        <f>B78</f>
        <v>3,2 DI-D</v>
      </c>
      <c r="C84" s="11" t="s">
        <v>1</v>
      </c>
      <c r="D84" s="127"/>
      <c r="E84" s="127"/>
      <c r="F84" s="127"/>
      <c r="G84" s="127"/>
      <c r="H84" s="38">
        <f>H78+G9+G10</f>
        <v>18800.600000000002</v>
      </c>
    </row>
    <row r="85" spans="1:8" ht="14.25" thickBot="1" thickTop="1">
      <c r="A85" s="123"/>
      <c r="B85" s="126"/>
      <c r="C85" s="12" t="s">
        <v>2</v>
      </c>
      <c r="D85" s="128"/>
      <c r="E85" s="128"/>
      <c r="F85" s="128"/>
      <c r="G85" s="128"/>
      <c r="H85" s="38">
        <f>H79+G9+G10</f>
        <v>18800.600000000002</v>
      </c>
    </row>
    <row r="86" spans="1:8" ht="14.25" thickBot="1" thickTop="1">
      <c r="A86" s="123"/>
      <c r="B86" s="131">
        <v>3</v>
      </c>
      <c r="C86" s="12" t="s">
        <v>1</v>
      </c>
      <c r="D86" s="128"/>
      <c r="E86" s="128"/>
      <c r="F86" s="128"/>
      <c r="G86" s="172"/>
      <c r="H86" s="38">
        <f>H80+G9+G10</f>
        <v>14795.454</v>
      </c>
    </row>
    <row r="87" spans="1:8" ht="14.25" thickBot="1" thickTop="1">
      <c r="A87" s="123"/>
      <c r="B87" s="132"/>
      <c r="C87" s="12" t="s">
        <v>2</v>
      </c>
      <c r="D87" s="128"/>
      <c r="E87" s="128"/>
      <c r="F87" s="128"/>
      <c r="G87" s="172"/>
      <c r="H87" s="38">
        <f>H81+G9+G10</f>
        <v>14795.454</v>
      </c>
    </row>
    <row r="88" spans="1:8" ht="14.25" thickBot="1" thickTop="1">
      <c r="A88" s="123"/>
      <c r="B88" s="126" t="str">
        <f>B82</f>
        <v>3,8 MIVEC</v>
      </c>
      <c r="C88" s="12" t="s">
        <v>1</v>
      </c>
      <c r="D88" s="128"/>
      <c r="E88" s="128"/>
      <c r="F88" s="128"/>
      <c r="G88" s="128"/>
      <c r="H88" s="38"/>
    </row>
    <row r="89" spans="1:8" ht="14.25" thickBot="1" thickTop="1">
      <c r="A89" s="124"/>
      <c r="B89" s="129"/>
      <c r="C89" s="13" t="s">
        <v>2</v>
      </c>
      <c r="D89" s="130"/>
      <c r="E89" s="130"/>
      <c r="F89" s="130"/>
      <c r="G89" s="130"/>
      <c r="H89" s="38">
        <f>H83+G9+G10</f>
        <v>14795.454</v>
      </c>
    </row>
    <row r="90" ht="13.5" thickTop="1"/>
  </sheetData>
  <sheetProtection/>
  <mergeCells count="55">
    <mergeCell ref="A1:C1"/>
    <mergeCell ref="D1:H1"/>
    <mergeCell ref="A2:C2"/>
    <mergeCell ref="B10:C10"/>
    <mergeCell ref="A3:A8"/>
    <mergeCell ref="B3:B4"/>
    <mergeCell ref="B7:B8"/>
    <mergeCell ref="G4:H4"/>
    <mergeCell ref="B5:B6"/>
    <mergeCell ref="A12:A77"/>
    <mergeCell ref="B12:B33"/>
    <mergeCell ref="C12:C22"/>
    <mergeCell ref="A9:A10"/>
    <mergeCell ref="B9:C9"/>
    <mergeCell ref="B34:B55"/>
    <mergeCell ref="C34:C44"/>
    <mergeCell ref="C45:C55"/>
    <mergeCell ref="B56:B77"/>
    <mergeCell ref="C23:C33"/>
    <mergeCell ref="D82:G82"/>
    <mergeCell ref="D83:G83"/>
    <mergeCell ref="C67:C77"/>
    <mergeCell ref="E77:G77"/>
    <mergeCell ref="G2:H2"/>
    <mergeCell ref="G3:H3"/>
    <mergeCell ref="E22:G22"/>
    <mergeCell ref="G10:H10"/>
    <mergeCell ref="G9:H9"/>
    <mergeCell ref="E33:G33"/>
    <mergeCell ref="A84:A89"/>
    <mergeCell ref="B84:B85"/>
    <mergeCell ref="B80:B81"/>
    <mergeCell ref="B86:B87"/>
    <mergeCell ref="D84:G84"/>
    <mergeCell ref="D85:G85"/>
    <mergeCell ref="B88:B89"/>
    <mergeCell ref="D88:G88"/>
    <mergeCell ref="D89:G89"/>
    <mergeCell ref="D86:G86"/>
    <mergeCell ref="A78:A83"/>
    <mergeCell ref="B78:B79"/>
    <mergeCell ref="D87:G87"/>
    <mergeCell ref="D78:G78"/>
    <mergeCell ref="D79:G79"/>
    <mergeCell ref="B82:B83"/>
    <mergeCell ref="C56:C66"/>
    <mergeCell ref="E66:G66"/>
    <mergeCell ref="E2:F2"/>
    <mergeCell ref="E3:F8"/>
    <mergeCell ref="E9:F9"/>
    <mergeCell ref="E10:F10"/>
    <mergeCell ref="G5:H5"/>
    <mergeCell ref="G6:H6"/>
    <mergeCell ref="G7:H7"/>
    <mergeCell ref="G8:H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5"/>
  <sheetViews>
    <sheetView zoomScale="75" zoomScaleNormal="75" zoomScalePageLayoutView="0" workbookViewId="0" topLeftCell="A1">
      <selection activeCell="J6" sqref="J6"/>
    </sheetView>
  </sheetViews>
  <sheetFormatPr defaultColWidth="9.00390625" defaultRowHeight="12.75"/>
  <cols>
    <col min="1" max="1" width="20.375" style="1" customWidth="1"/>
    <col min="2" max="2" width="11.00390625" style="1" bestFit="1" customWidth="1"/>
    <col min="3" max="3" width="17.625" style="1" customWidth="1"/>
    <col min="4" max="4" width="20.00390625" style="55" customWidth="1"/>
    <col min="5" max="5" width="25.625" style="4" customWidth="1"/>
    <col min="6" max="6" width="19.625" style="4" bestFit="1" customWidth="1"/>
    <col min="7" max="7" width="15.25390625" style="39" customWidth="1"/>
    <col min="8" max="8" width="11.75390625" style="39" customWidth="1"/>
    <col min="9" max="9" width="20.375" style="1" customWidth="1"/>
    <col min="10" max="10" width="19.00390625" style="1" customWidth="1"/>
    <col min="11" max="11" width="15.875" style="33" customWidth="1"/>
    <col min="12" max="12" width="2.625" style="1" customWidth="1"/>
    <col min="13" max="16384" width="9.125" style="1" customWidth="1"/>
  </cols>
  <sheetData>
    <row r="1" spans="1:11" ht="17.25" thickBot="1" thickTop="1">
      <c r="A1" s="187" t="str">
        <f>ТО15000!A1</f>
        <v>Pajero IV (BK)</v>
      </c>
      <c r="B1" s="188"/>
      <c r="C1" s="188"/>
      <c r="D1" s="152" t="s">
        <v>30</v>
      </c>
      <c r="E1" s="153"/>
      <c r="F1" s="153"/>
      <c r="G1" s="153"/>
      <c r="H1" s="154"/>
      <c r="J1" s="33"/>
      <c r="K1" s="1"/>
    </row>
    <row r="2" spans="1:11" ht="24" customHeight="1" thickTop="1">
      <c r="A2" s="155"/>
      <c r="B2" s="112"/>
      <c r="C2" s="112"/>
      <c r="D2" s="49" t="s">
        <v>15</v>
      </c>
      <c r="E2" s="164" t="s">
        <v>74</v>
      </c>
      <c r="F2" s="165"/>
      <c r="G2" s="170" t="s">
        <v>72</v>
      </c>
      <c r="H2" s="171"/>
      <c r="J2" s="33"/>
      <c r="K2" s="1"/>
    </row>
    <row r="3" spans="1:20" ht="12.75">
      <c r="A3" s="123" t="s">
        <v>48</v>
      </c>
      <c r="B3" s="158" t="str">
        <f>ТО75000!B3</f>
        <v>3,2 DI-D</v>
      </c>
      <c r="C3" s="6" t="s">
        <v>1</v>
      </c>
      <c r="D3" s="50">
        <v>3.8</v>
      </c>
      <c r="E3" s="193">
        <f>ТО15000!E3</f>
        <v>2499</v>
      </c>
      <c r="F3" s="174"/>
      <c r="G3" s="160">
        <f>D3*E3</f>
        <v>9496.199999999999</v>
      </c>
      <c r="H3" s="161"/>
      <c r="I3" s="2"/>
      <c r="J3" s="68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123"/>
      <c r="B4" s="158"/>
      <c r="C4" s="6" t="s">
        <v>2</v>
      </c>
      <c r="D4" s="50">
        <v>4.1</v>
      </c>
      <c r="E4" s="194"/>
      <c r="F4" s="149"/>
      <c r="G4" s="160">
        <f>D4*E3</f>
        <v>10245.9</v>
      </c>
      <c r="H4" s="161"/>
      <c r="I4" s="2"/>
      <c r="J4" s="68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123"/>
      <c r="B5" s="131">
        <v>3</v>
      </c>
      <c r="C5" s="6" t="s">
        <v>1</v>
      </c>
      <c r="D5" s="50">
        <v>5.2</v>
      </c>
      <c r="E5" s="194"/>
      <c r="F5" s="149"/>
      <c r="G5" s="160">
        <f>D5*E3</f>
        <v>12994.800000000001</v>
      </c>
      <c r="H5" s="172"/>
      <c r="I5" s="2"/>
      <c r="J5" s="68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123"/>
      <c r="B6" s="132"/>
      <c r="C6" s="6" t="s">
        <v>2</v>
      </c>
      <c r="D6" s="50">
        <v>5.2</v>
      </c>
      <c r="E6" s="194"/>
      <c r="F6" s="149"/>
      <c r="G6" s="160">
        <f>D6*E3</f>
        <v>12994.800000000001</v>
      </c>
      <c r="H6" s="172"/>
      <c r="I6" s="2"/>
      <c r="J6" s="68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123"/>
      <c r="B7" s="158" t="str">
        <f>ТО75000!B7</f>
        <v>3,8 MIVEC</v>
      </c>
      <c r="C7" s="6" t="s">
        <v>1</v>
      </c>
      <c r="D7" s="50"/>
      <c r="E7" s="194"/>
      <c r="F7" s="149"/>
      <c r="G7" s="160"/>
      <c r="H7" s="161"/>
      <c r="I7" s="2"/>
      <c r="J7" s="68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3.5" thickBot="1">
      <c r="A8" s="124"/>
      <c r="B8" s="159"/>
      <c r="C8" s="7" t="s">
        <v>2</v>
      </c>
      <c r="D8" s="51">
        <v>5.2</v>
      </c>
      <c r="E8" s="195"/>
      <c r="F8" s="109"/>
      <c r="G8" s="162">
        <f>D8*E3</f>
        <v>12994.800000000001</v>
      </c>
      <c r="H8" s="163"/>
      <c r="I8" s="2"/>
      <c r="J8" s="68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3.5" customHeight="1" thickTop="1">
      <c r="A9" s="144"/>
      <c r="B9" s="63" t="str">
        <f>B7</f>
        <v>3,8 MIVEC</v>
      </c>
      <c r="C9" s="2" t="s">
        <v>49</v>
      </c>
      <c r="D9" s="17">
        <v>1.5</v>
      </c>
      <c r="E9" s="148">
        <f>E10</f>
        <v>2499</v>
      </c>
      <c r="F9" s="149"/>
      <c r="G9" s="150">
        <f>D9*E9</f>
        <v>3748.5</v>
      </c>
      <c r="H9" s="151"/>
      <c r="I9" s="2"/>
      <c r="J9" s="68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ht="13.5" thickBot="1">
      <c r="A10" s="167"/>
      <c r="B10" s="169" t="s">
        <v>12</v>
      </c>
      <c r="C10" s="108"/>
      <c r="D10" s="52">
        <f>ТО15000!D10</f>
        <v>0.5</v>
      </c>
      <c r="E10" s="108">
        <f>ТО15000!E10</f>
        <v>2499</v>
      </c>
      <c r="F10" s="109"/>
      <c r="G10" s="110">
        <f>D10*E10</f>
        <v>1249.5</v>
      </c>
      <c r="H10" s="111"/>
      <c r="I10" s="3"/>
      <c r="J10" s="7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8" ht="50.25" customHeight="1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4" t="str">
        <f>B3</f>
        <v>3,2 DI-D</v>
      </c>
      <c r="C12" s="114" t="s">
        <v>1</v>
      </c>
      <c r="D12" s="15" t="s">
        <v>4</v>
      </c>
      <c r="E12" s="16" t="s">
        <v>67</v>
      </c>
      <c r="F12" s="16">
        <v>9.3</v>
      </c>
      <c r="G12" s="78">
        <f>'[2]Масла и технические жидкости'!$C$4</f>
        <v>522</v>
      </c>
      <c r="H12" s="34">
        <f aca="true" t="shared" si="0" ref="H12:H21">F12*G12</f>
        <v>4854.6</v>
      </c>
    </row>
    <row r="13" spans="1:8" ht="12.75">
      <c r="A13" s="135"/>
      <c r="B13" s="135"/>
      <c r="C13" s="115"/>
      <c r="D13" s="15" t="s">
        <v>7</v>
      </c>
      <c r="E13" s="3" t="s">
        <v>63</v>
      </c>
      <c r="F13" s="3">
        <v>1</v>
      </c>
      <c r="G13" s="71">
        <f>'[2]Запчасти'!$C$155</f>
        <v>858</v>
      </c>
      <c r="H13" s="35">
        <f t="shared" si="0"/>
        <v>858</v>
      </c>
    </row>
    <row r="14" spans="1:8" ht="12.75">
      <c r="A14" s="135"/>
      <c r="B14" s="135"/>
      <c r="C14" s="115"/>
      <c r="D14" s="15" t="s">
        <v>8</v>
      </c>
      <c r="E14" s="3" t="s">
        <v>65</v>
      </c>
      <c r="F14" s="3">
        <v>1</v>
      </c>
      <c r="G14" s="71">
        <f>'[2]Запчасти'!$C$149</f>
        <v>1310</v>
      </c>
      <c r="H14" s="35">
        <f t="shared" si="0"/>
        <v>1310</v>
      </c>
    </row>
    <row r="15" spans="1:8" ht="12.75">
      <c r="A15" s="135"/>
      <c r="B15" s="135"/>
      <c r="C15" s="115"/>
      <c r="D15" s="17" t="s">
        <v>61</v>
      </c>
      <c r="E15" s="3" t="s">
        <v>66</v>
      </c>
      <c r="F15" s="3">
        <v>1</v>
      </c>
      <c r="G15" s="71">
        <f>'[2]Запчасти'!$C$157</f>
        <v>1782</v>
      </c>
      <c r="H15" s="35">
        <f t="shared" si="0"/>
        <v>1782</v>
      </c>
    </row>
    <row r="16" spans="1:8" ht="51">
      <c r="A16" s="135"/>
      <c r="B16" s="135"/>
      <c r="C16" s="115"/>
      <c r="D16" s="15" t="s">
        <v>21</v>
      </c>
      <c r="E16" s="3" t="s">
        <v>68</v>
      </c>
      <c r="F16" s="3">
        <v>1</v>
      </c>
      <c r="G16" s="71">
        <f>'[2]Масла и технические жидкости'!$C$6</f>
        <v>275</v>
      </c>
      <c r="H16" s="35">
        <f t="shared" si="0"/>
        <v>275</v>
      </c>
    </row>
    <row r="17" spans="1:8" ht="12.75">
      <c r="A17" s="135"/>
      <c r="B17" s="135"/>
      <c r="C17" s="115"/>
      <c r="D17" s="15" t="s">
        <v>22</v>
      </c>
      <c r="E17" s="3" t="s">
        <v>64</v>
      </c>
      <c r="F17" s="3">
        <v>1</v>
      </c>
      <c r="G17" s="71">
        <f>'[2]Запчасти'!$C$156</f>
        <v>1993</v>
      </c>
      <c r="H17" s="35">
        <f>F17*G17</f>
        <v>1993</v>
      </c>
    </row>
    <row r="18" spans="1:8" ht="12.75">
      <c r="A18" s="135"/>
      <c r="B18" s="135"/>
      <c r="C18" s="115"/>
      <c r="D18" s="15" t="s">
        <v>70</v>
      </c>
      <c r="E18" s="3" t="str">
        <f>'[2]Масла и технические жидкости'!$B$8</f>
        <v>Mobilube 1-SHC 75W90</v>
      </c>
      <c r="F18" s="3">
        <v>3.2</v>
      </c>
      <c r="G18" s="73">
        <f>'[2]Масла и технические жидкости'!$C$8</f>
        <v>648.33</v>
      </c>
      <c r="H18" s="35">
        <f t="shared" si="0"/>
        <v>2074.6560000000004</v>
      </c>
    </row>
    <row r="19" spans="1:8" ht="12.75">
      <c r="A19" s="135"/>
      <c r="B19" s="135"/>
      <c r="C19" s="115"/>
      <c r="D19" s="15" t="s">
        <v>24</v>
      </c>
      <c r="E19" s="4" t="str">
        <f>'[2]Масла и технические жидкости'!$B$8</f>
        <v>Mobilube 1-SHC 75W90</v>
      </c>
      <c r="F19" s="3">
        <v>2.8</v>
      </c>
      <c r="G19" s="71">
        <f>'[2]Масла и технические жидкости'!$C$8</f>
        <v>648.33</v>
      </c>
      <c r="H19" s="35">
        <f t="shared" si="0"/>
        <v>1815.324</v>
      </c>
    </row>
    <row r="20" spans="1:8" ht="12.75">
      <c r="A20" s="135"/>
      <c r="B20" s="135"/>
      <c r="C20" s="115"/>
      <c r="D20" s="48" t="s">
        <v>46</v>
      </c>
      <c r="E20" s="3" t="str">
        <f>'[2]Масла и технические жидкости'!$B$8</f>
        <v>Mobilube 1-SHC 75W90</v>
      </c>
      <c r="F20" s="3">
        <v>1.6</v>
      </c>
      <c r="G20" s="73">
        <f>'[2]Масла и технические жидкости'!$C$8</f>
        <v>648.33</v>
      </c>
      <c r="H20" s="35">
        <f t="shared" si="0"/>
        <v>1037.3280000000002</v>
      </c>
    </row>
    <row r="21" spans="1:8" ht="13.5" thickBot="1">
      <c r="A21" s="135"/>
      <c r="B21" s="135"/>
      <c r="C21" s="115"/>
      <c r="D21" s="15" t="s">
        <v>47</v>
      </c>
      <c r="E21" s="3" t="str">
        <f>'[2]Масла и технические жидкости'!$B$8</f>
        <v>Mobilube 1-SHC 75W90</v>
      </c>
      <c r="F21" s="3">
        <v>1.15</v>
      </c>
      <c r="G21" s="72">
        <f>'[2]Масла и технические жидкости'!$C$8</f>
        <v>648.33</v>
      </c>
      <c r="H21" s="35">
        <f t="shared" si="0"/>
        <v>745.5794999999999</v>
      </c>
    </row>
    <row r="22" spans="1:8" ht="14.25" thickBot="1" thickTop="1">
      <c r="A22" s="135"/>
      <c r="B22" s="135"/>
      <c r="C22" s="116"/>
      <c r="D22" s="53" t="s">
        <v>11</v>
      </c>
      <c r="E22" s="112"/>
      <c r="F22" s="112"/>
      <c r="G22" s="113"/>
      <c r="H22" s="36">
        <f>SUM(H12:H21)</f>
        <v>16745.487500000003</v>
      </c>
    </row>
    <row r="23" spans="1:8" ht="13.5" thickTop="1">
      <c r="A23" s="135"/>
      <c r="B23" s="135"/>
      <c r="C23" s="114" t="s">
        <v>2</v>
      </c>
      <c r="D23" s="15" t="s">
        <v>4</v>
      </c>
      <c r="E23" s="16" t="s">
        <v>67</v>
      </c>
      <c r="F23" s="16">
        <v>9.3</v>
      </c>
      <c r="G23" s="78">
        <f>'[2]Масла и технические жидкости'!$C$4</f>
        <v>522</v>
      </c>
      <c r="H23" s="35">
        <f>F23*G23</f>
        <v>4854.6</v>
      </c>
    </row>
    <row r="24" spans="1:8" ht="12.75">
      <c r="A24" s="135"/>
      <c r="B24" s="135"/>
      <c r="C24" s="115"/>
      <c r="D24" s="15" t="s">
        <v>7</v>
      </c>
      <c r="E24" s="3" t="s">
        <v>63</v>
      </c>
      <c r="F24" s="3">
        <v>1</v>
      </c>
      <c r="G24" s="71">
        <f>'[2]Запчасти'!$C$155</f>
        <v>858</v>
      </c>
      <c r="H24" s="35">
        <f aca="true" t="shared" si="1" ref="H24:H32">F24*G24</f>
        <v>858</v>
      </c>
    </row>
    <row r="25" spans="1:8" ht="12.75">
      <c r="A25" s="135"/>
      <c r="B25" s="135"/>
      <c r="C25" s="115"/>
      <c r="D25" s="15" t="s">
        <v>8</v>
      </c>
      <c r="E25" s="3" t="s">
        <v>65</v>
      </c>
      <c r="F25" s="3">
        <v>1</v>
      </c>
      <c r="G25" s="71">
        <f>'[2]Запчасти'!$C$149</f>
        <v>1310</v>
      </c>
      <c r="H25" s="35">
        <f t="shared" si="1"/>
        <v>1310</v>
      </c>
    </row>
    <row r="26" spans="1:8" ht="12.75">
      <c r="A26" s="135"/>
      <c r="B26" s="135"/>
      <c r="C26" s="115"/>
      <c r="D26" s="17" t="s">
        <v>61</v>
      </c>
      <c r="E26" s="3" t="s">
        <v>66</v>
      </c>
      <c r="F26" s="3">
        <v>1</v>
      </c>
      <c r="G26" s="71">
        <f>'[2]Запчасти'!$C$157</f>
        <v>1782</v>
      </c>
      <c r="H26" s="35">
        <f t="shared" si="1"/>
        <v>1782</v>
      </c>
    </row>
    <row r="27" spans="1:8" ht="38.25">
      <c r="A27" s="135"/>
      <c r="B27" s="135"/>
      <c r="C27" s="115"/>
      <c r="D27" s="15" t="s">
        <v>69</v>
      </c>
      <c r="E27" s="3" t="s">
        <v>68</v>
      </c>
      <c r="F27" s="3">
        <v>1</v>
      </c>
      <c r="G27" s="71">
        <f>'[2]Масла и технические жидкости'!$C$6</f>
        <v>275</v>
      </c>
      <c r="H27" s="35">
        <f t="shared" si="1"/>
        <v>275</v>
      </c>
    </row>
    <row r="28" spans="1:8" ht="12.75">
      <c r="A28" s="135"/>
      <c r="B28" s="135"/>
      <c r="C28" s="115"/>
      <c r="D28" s="15" t="s">
        <v>22</v>
      </c>
      <c r="E28" s="3" t="s">
        <v>64</v>
      </c>
      <c r="F28" s="3">
        <v>1</v>
      </c>
      <c r="G28" s="71">
        <f>'[2]Запчасти'!$C$156</f>
        <v>1993</v>
      </c>
      <c r="H28" s="35">
        <f>F28*G28</f>
        <v>1993</v>
      </c>
    </row>
    <row r="29" spans="1:8" ht="12.75">
      <c r="A29" s="135"/>
      <c r="B29" s="135"/>
      <c r="C29" s="115"/>
      <c r="D29" s="15" t="s">
        <v>24</v>
      </c>
      <c r="E29" s="4" t="str">
        <f>'[2]Масла и технические жидкости'!$B$8</f>
        <v>Mobilube 1-SHC 75W90</v>
      </c>
      <c r="F29" s="3">
        <v>2.8</v>
      </c>
      <c r="G29" s="73">
        <f>'[2]Масла и технические жидкости'!$C$8</f>
        <v>648.33</v>
      </c>
      <c r="H29" s="35">
        <f t="shared" si="1"/>
        <v>1815.324</v>
      </c>
    </row>
    <row r="30" spans="1:8" ht="12.75">
      <c r="A30" s="135"/>
      <c r="B30" s="135"/>
      <c r="C30" s="115"/>
      <c r="D30" s="48" t="s">
        <v>46</v>
      </c>
      <c r="E30" s="3" t="str">
        <f>'[2]Масла и технические жидкости'!$B$8</f>
        <v>Mobilube 1-SHC 75W90</v>
      </c>
      <c r="F30" s="3">
        <v>1.6</v>
      </c>
      <c r="G30" s="73">
        <f>'[2]Масла и технические жидкости'!$C$8</f>
        <v>648.33</v>
      </c>
      <c r="H30" s="35">
        <f t="shared" si="1"/>
        <v>1037.3280000000002</v>
      </c>
    </row>
    <row r="31" spans="1:8" ht="12.75">
      <c r="A31" s="135"/>
      <c r="B31" s="135"/>
      <c r="C31" s="115"/>
      <c r="D31" s="15" t="s">
        <v>47</v>
      </c>
      <c r="E31" s="3" t="str">
        <f>'[2]Масла и технические жидкости'!$B$8</f>
        <v>Mobilube 1-SHC 75W90</v>
      </c>
      <c r="F31" s="3">
        <v>1.15</v>
      </c>
      <c r="G31" s="72">
        <f>'[2]Масла и технические жидкости'!$C$8</f>
        <v>648.33</v>
      </c>
      <c r="H31" s="35">
        <f t="shared" si="1"/>
        <v>745.5794999999999</v>
      </c>
    </row>
    <row r="32" spans="1:8" ht="13.5" thickBot="1">
      <c r="A32" s="135"/>
      <c r="B32" s="135"/>
      <c r="C32" s="115"/>
      <c r="D32" s="17" t="s">
        <v>25</v>
      </c>
      <c r="E32" s="3" t="str">
        <f>'[2]Масла и технические жидкости'!$B$11</f>
        <v>BP ATF SP-III</v>
      </c>
      <c r="F32" s="3">
        <v>9.7</v>
      </c>
      <c r="G32" s="72">
        <f>'[2]Масла и технические жидкости'!$C$11</f>
        <v>419.3</v>
      </c>
      <c r="H32" s="35">
        <f t="shared" si="1"/>
        <v>4067.21</v>
      </c>
    </row>
    <row r="33" spans="1:8" ht="14.25" thickBot="1" thickTop="1">
      <c r="A33" s="135"/>
      <c r="B33" s="136"/>
      <c r="C33" s="116"/>
      <c r="D33" s="53" t="s">
        <v>11</v>
      </c>
      <c r="E33" s="112"/>
      <c r="F33" s="112"/>
      <c r="G33" s="113"/>
      <c r="H33" s="36">
        <f>SUM(H23:H31)</f>
        <v>14670.8315</v>
      </c>
    </row>
    <row r="34" spans="1:12" ht="13.5" thickTop="1">
      <c r="A34" s="135"/>
      <c r="B34" s="180">
        <v>3</v>
      </c>
      <c r="C34" s="114" t="s">
        <v>1</v>
      </c>
      <c r="D34" s="15" t="s">
        <v>4</v>
      </c>
      <c r="E34" s="16" t="str">
        <f>ТО15000!E34</f>
        <v>Mobil-1 0W40</v>
      </c>
      <c r="F34" s="16">
        <f>ТО15000!F34</f>
        <v>4.9</v>
      </c>
      <c r="G34" s="79">
        <f>ТО15000!G34</f>
        <v>711.46</v>
      </c>
      <c r="H34" s="35">
        <f>F34*G34</f>
        <v>3486.1540000000005</v>
      </c>
      <c r="I34" s="59"/>
      <c r="J34" s="59"/>
      <c r="K34" s="67"/>
      <c r="L34" s="60"/>
    </row>
    <row r="35" spans="1:12" ht="12.75">
      <c r="A35" s="135"/>
      <c r="B35" s="146"/>
      <c r="C35" s="115"/>
      <c r="D35" s="15" t="s">
        <v>7</v>
      </c>
      <c r="E35" s="62" t="str">
        <f>ТО15000!E35</f>
        <v>MD352626</v>
      </c>
      <c r="F35" s="62">
        <f>ТО15000!F35</f>
        <v>1</v>
      </c>
      <c r="G35" s="71">
        <f>ТО15000!G35</f>
        <v>753</v>
      </c>
      <c r="H35" s="35">
        <f aca="true" t="shared" si="2" ref="H35:H43">F35*G35</f>
        <v>753</v>
      </c>
      <c r="I35" s="2"/>
      <c r="J35" s="64" t="s">
        <v>50</v>
      </c>
      <c r="K35" s="68"/>
      <c r="L35" s="61"/>
    </row>
    <row r="36" spans="1:12" ht="12.75">
      <c r="A36" s="135"/>
      <c r="B36" s="146"/>
      <c r="C36" s="115"/>
      <c r="D36" s="15" t="s">
        <v>8</v>
      </c>
      <c r="E36" s="3" t="str">
        <f>ТО15000!E36</f>
        <v>7803A028</v>
      </c>
      <c r="F36" s="3">
        <f>ТО15000!F36</f>
        <v>1</v>
      </c>
      <c r="G36" s="73">
        <f>ТО15000!G36</f>
        <v>1310</v>
      </c>
      <c r="H36" s="35">
        <f t="shared" si="2"/>
        <v>1310</v>
      </c>
      <c r="I36" s="65" t="s">
        <v>51</v>
      </c>
      <c r="J36" s="65" t="s">
        <v>52</v>
      </c>
      <c r="K36" s="80" t="s">
        <v>6</v>
      </c>
      <c r="L36" s="61"/>
    </row>
    <row r="37" spans="1:12" ht="12.75">
      <c r="A37" s="135"/>
      <c r="B37" s="146"/>
      <c r="C37" s="115"/>
      <c r="D37" s="17" t="s">
        <v>29</v>
      </c>
      <c r="E37" s="2" t="str">
        <f>'[2]Запчасти'!$B$200</f>
        <v>MD358557</v>
      </c>
      <c r="F37" s="2">
        <v>1</v>
      </c>
      <c r="G37" s="68">
        <f>'[2]Запчасти'!$C$200</f>
        <v>10019</v>
      </c>
      <c r="H37" s="35">
        <f t="shared" si="2"/>
        <v>10019</v>
      </c>
      <c r="I37" s="65" t="s">
        <v>53</v>
      </c>
      <c r="J37" s="65" t="str">
        <f>'[2]Запчасти'!$F$194</f>
        <v>MD362861</v>
      </c>
      <c r="K37" s="80">
        <f>'[2]Запчасти'!$G$194</f>
        <v>4259</v>
      </c>
      <c r="L37" s="61"/>
    </row>
    <row r="38" spans="1:12" ht="51">
      <c r="A38" s="135"/>
      <c r="B38" s="146"/>
      <c r="C38" s="115"/>
      <c r="D38" s="15" t="s">
        <v>21</v>
      </c>
      <c r="E38" s="3" t="str">
        <f>E49</f>
        <v>Mobil DOT4</v>
      </c>
      <c r="F38" s="3">
        <v>1</v>
      </c>
      <c r="G38" s="73">
        <f>'[2]Масла и технические жидкости'!$C$6</f>
        <v>275</v>
      </c>
      <c r="H38" s="35">
        <f t="shared" si="2"/>
        <v>275</v>
      </c>
      <c r="I38" s="65" t="s">
        <v>54</v>
      </c>
      <c r="J38" s="65" t="str">
        <f>'[2]Запчасти'!$F$195</f>
        <v>MD140071</v>
      </c>
      <c r="K38" s="80">
        <f>'[2]Запчасти'!$G$195</f>
        <v>2873</v>
      </c>
      <c r="L38" s="61"/>
    </row>
    <row r="39" spans="1:12" ht="12.75">
      <c r="A39" s="135"/>
      <c r="B39" s="146"/>
      <c r="C39" s="115"/>
      <c r="D39" s="15" t="s">
        <v>22</v>
      </c>
      <c r="E39" s="3" t="str">
        <f>'[2]Запчасти'!$B$196</f>
        <v>MR571476</v>
      </c>
      <c r="F39" s="3">
        <v>1</v>
      </c>
      <c r="G39" s="73">
        <f>'[2]Запчасти'!$C$196</f>
        <v>2159</v>
      </c>
      <c r="H39" s="35">
        <f t="shared" si="2"/>
        <v>2159</v>
      </c>
      <c r="I39" s="65" t="s">
        <v>55</v>
      </c>
      <c r="J39" s="65" t="str">
        <f>'[2]Запчасти'!$F$196</f>
        <v>MD319022</v>
      </c>
      <c r="K39" s="80">
        <f>'[2]Запчасти'!$G$196</f>
        <v>2427</v>
      </c>
      <c r="L39" s="61"/>
    </row>
    <row r="40" spans="1:12" ht="12.75">
      <c r="A40" s="135"/>
      <c r="B40" s="146"/>
      <c r="C40" s="115"/>
      <c r="D40" s="15" t="s">
        <v>70</v>
      </c>
      <c r="E40" s="2" t="str">
        <f>'[2]Масла и технические жидкости'!$B$8</f>
        <v>Mobilube 1-SHC 75W90</v>
      </c>
      <c r="F40" s="2">
        <v>3.2</v>
      </c>
      <c r="G40" s="68">
        <f>'[2]Масла и технические жидкости'!$C$8</f>
        <v>648.33</v>
      </c>
      <c r="H40" s="35">
        <f t="shared" si="2"/>
        <v>2074.6560000000004</v>
      </c>
      <c r="I40" s="66" t="s">
        <v>11</v>
      </c>
      <c r="J40" s="66"/>
      <c r="K40" s="81">
        <f>SUM(K37:K39)</f>
        <v>9559</v>
      </c>
      <c r="L40" s="61"/>
    </row>
    <row r="41" spans="1:12" ht="12.75">
      <c r="A41" s="135"/>
      <c r="B41" s="146"/>
      <c r="C41" s="115"/>
      <c r="D41" s="15" t="s">
        <v>24</v>
      </c>
      <c r="E41" s="2" t="str">
        <f>'[2]Масла и технические жидкости'!$B$8</f>
        <v>Mobilube 1-SHC 75W90</v>
      </c>
      <c r="F41" s="2">
        <v>2.8</v>
      </c>
      <c r="G41" s="68">
        <f>'[2]Масла и технические жидкости'!$C$8</f>
        <v>648.33</v>
      </c>
      <c r="H41" s="35">
        <f t="shared" si="2"/>
        <v>1815.324</v>
      </c>
      <c r="I41" s="2"/>
      <c r="J41" s="2"/>
      <c r="K41" s="68"/>
      <c r="L41" s="61"/>
    </row>
    <row r="42" spans="1:12" ht="12.75">
      <c r="A42" s="135"/>
      <c r="B42" s="146"/>
      <c r="C42" s="115"/>
      <c r="D42" s="48" t="s">
        <v>46</v>
      </c>
      <c r="E42" s="2" t="str">
        <f>'[2]Масла и технические жидкости'!$B$8</f>
        <v>Mobilube 1-SHC 75W90</v>
      </c>
      <c r="F42" s="2">
        <v>1.6</v>
      </c>
      <c r="G42" s="68">
        <f>'[2]Масла и технические жидкости'!$C$8</f>
        <v>648.33</v>
      </c>
      <c r="H42" s="35">
        <f t="shared" si="2"/>
        <v>1037.3280000000002</v>
      </c>
      <c r="I42" s="2"/>
      <c r="J42" s="2"/>
      <c r="K42" s="68"/>
      <c r="L42" s="61"/>
    </row>
    <row r="43" spans="1:12" ht="13.5" thickBot="1">
      <c r="A43" s="135"/>
      <c r="B43" s="146"/>
      <c r="C43" s="115"/>
      <c r="D43" s="15" t="s">
        <v>47</v>
      </c>
      <c r="E43" s="2" t="str">
        <f>'[2]Масла и технические жидкости'!$B$8</f>
        <v>Mobilube 1-SHC 75W90</v>
      </c>
      <c r="F43" s="2">
        <v>1.15</v>
      </c>
      <c r="G43" s="68">
        <f>'[2]Масла и технические жидкости'!$C$8</f>
        <v>648.33</v>
      </c>
      <c r="H43" s="35">
        <f t="shared" si="2"/>
        <v>745.5794999999999</v>
      </c>
      <c r="I43" s="2"/>
      <c r="J43" s="2"/>
      <c r="K43" s="68"/>
      <c r="L43" s="61"/>
    </row>
    <row r="44" spans="1:12" ht="14.25" thickBot="1" thickTop="1">
      <c r="A44" s="135"/>
      <c r="B44" s="146"/>
      <c r="C44" s="116"/>
      <c r="D44" s="53" t="s">
        <v>11</v>
      </c>
      <c r="E44" s="84"/>
      <c r="F44" s="84"/>
      <c r="G44" s="90"/>
      <c r="H44" s="36">
        <f>SUM(H34:H43)</f>
        <v>23675.041500000003</v>
      </c>
      <c r="I44" s="2"/>
      <c r="J44" s="2"/>
      <c r="K44" s="68"/>
      <c r="L44" s="61"/>
    </row>
    <row r="45" spans="1:12" ht="13.5" thickTop="1">
      <c r="A45" s="135"/>
      <c r="B45" s="146"/>
      <c r="C45" s="114" t="s">
        <v>2</v>
      </c>
      <c r="D45" s="54" t="s">
        <v>4</v>
      </c>
      <c r="E45" s="16" t="str">
        <f>ТО15000!E45</f>
        <v>Mobil-1 0W40</v>
      </c>
      <c r="F45" s="16">
        <f>ТО15000!F45</f>
        <v>4.9</v>
      </c>
      <c r="G45" s="79">
        <f>ТО15000!G45</f>
        <v>711.46</v>
      </c>
      <c r="H45" s="35">
        <f>G45*F45</f>
        <v>3486.1540000000005</v>
      </c>
      <c r="I45" s="2"/>
      <c r="J45" s="2"/>
      <c r="K45" s="68"/>
      <c r="L45" s="61"/>
    </row>
    <row r="46" spans="1:12" ht="12.75">
      <c r="A46" s="135"/>
      <c r="B46" s="146"/>
      <c r="C46" s="115"/>
      <c r="D46" s="17" t="s">
        <v>7</v>
      </c>
      <c r="E46" s="62" t="str">
        <f>ТО15000!E46</f>
        <v>MD352626</v>
      </c>
      <c r="F46" s="62">
        <f>ТО15000!F46</f>
        <v>1</v>
      </c>
      <c r="G46" s="71">
        <f>ТО15000!G46</f>
        <v>753</v>
      </c>
      <c r="H46" s="35">
        <f aca="true" t="shared" si="3" ref="H46:H54">G46*F46</f>
        <v>753</v>
      </c>
      <c r="I46" s="2"/>
      <c r="J46" s="2"/>
      <c r="K46" s="68"/>
      <c r="L46" s="61"/>
    </row>
    <row r="47" spans="1:12" ht="12.75">
      <c r="A47" s="135"/>
      <c r="B47" s="146"/>
      <c r="C47" s="115"/>
      <c r="D47" s="17" t="s">
        <v>8</v>
      </c>
      <c r="E47" s="3" t="str">
        <f>ТО15000!E47</f>
        <v>7803A028</v>
      </c>
      <c r="F47" s="3">
        <f>ТО15000!F47</f>
        <v>1</v>
      </c>
      <c r="G47" s="73">
        <f>ТО15000!G47</f>
        <v>1310</v>
      </c>
      <c r="H47" s="35">
        <f t="shared" si="3"/>
        <v>1310</v>
      </c>
      <c r="I47" s="2"/>
      <c r="J47" s="2"/>
      <c r="K47" s="68"/>
      <c r="L47" s="61"/>
    </row>
    <row r="48" spans="1:12" ht="12.75">
      <c r="A48" s="135"/>
      <c r="B48" s="146"/>
      <c r="C48" s="115"/>
      <c r="D48" s="17" t="s">
        <v>29</v>
      </c>
      <c r="E48" s="2" t="str">
        <f>E37</f>
        <v>MD358557</v>
      </c>
      <c r="F48" s="2">
        <v>1</v>
      </c>
      <c r="G48" s="68">
        <f>G37</f>
        <v>10019</v>
      </c>
      <c r="H48" s="35">
        <f t="shared" si="3"/>
        <v>10019</v>
      </c>
      <c r="I48" s="2"/>
      <c r="J48" s="2"/>
      <c r="K48" s="68"/>
      <c r="L48" s="61"/>
    </row>
    <row r="49" spans="1:12" ht="38.25">
      <c r="A49" s="135"/>
      <c r="B49" s="146"/>
      <c r="C49" s="115"/>
      <c r="D49" s="17" t="s">
        <v>69</v>
      </c>
      <c r="E49" s="3" t="str">
        <f>E16</f>
        <v>Mobil DOT4</v>
      </c>
      <c r="F49" s="3">
        <v>1</v>
      </c>
      <c r="G49" s="73">
        <f>G16</f>
        <v>275</v>
      </c>
      <c r="H49" s="35">
        <f t="shared" si="3"/>
        <v>275</v>
      </c>
      <c r="I49" s="2"/>
      <c r="J49" s="2"/>
      <c r="K49" s="68"/>
      <c r="L49" s="61"/>
    </row>
    <row r="50" spans="1:12" ht="12.75">
      <c r="A50" s="135"/>
      <c r="B50" s="146"/>
      <c r="C50" s="115"/>
      <c r="D50" s="17" t="s">
        <v>22</v>
      </c>
      <c r="E50" s="3" t="str">
        <f>'[2]Запчасти'!$B$196</f>
        <v>MR571476</v>
      </c>
      <c r="F50" s="3">
        <v>1</v>
      </c>
      <c r="G50" s="73">
        <f>'[2]Запчасти'!$C$196</f>
        <v>2159</v>
      </c>
      <c r="H50" s="35">
        <f t="shared" si="3"/>
        <v>2159</v>
      </c>
      <c r="I50" s="2"/>
      <c r="J50" s="2"/>
      <c r="K50" s="68"/>
      <c r="L50" s="61"/>
    </row>
    <row r="51" spans="1:12" ht="12.75">
      <c r="A51" s="135"/>
      <c r="B51" s="146"/>
      <c r="C51" s="115"/>
      <c r="D51" s="17" t="s">
        <v>25</v>
      </c>
      <c r="E51" s="3" t="str">
        <f>E73</f>
        <v>BP ATF SP-III</v>
      </c>
      <c r="F51" s="3">
        <v>9.7</v>
      </c>
      <c r="G51" s="73">
        <f>G73</f>
        <v>419.3</v>
      </c>
      <c r="H51" s="35">
        <f t="shared" si="3"/>
        <v>4067.21</v>
      </c>
      <c r="I51" s="2"/>
      <c r="J51" s="2"/>
      <c r="K51" s="68"/>
      <c r="L51" s="61"/>
    </row>
    <row r="52" spans="1:12" ht="12.75">
      <c r="A52" s="135"/>
      <c r="B52" s="146"/>
      <c r="C52" s="115"/>
      <c r="D52" s="15" t="s">
        <v>24</v>
      </c>
      <c r="E52" s="3" t="str">
        <f>E74</f>
        <v>Mobilube 1-SHC 75W90</v>
      </c>
      <c r="F52" s="3">
        <v>2.8</v>
      </c>
      <c r="G52" s="73">
        <f>G74</f>
        <v>648.33</v>
      </c>
      <c r="H52" s="35">
        <f t="shared" si="3"/>
        <v>1815.324</v>
      </c>
      <c r="I52" s="2"/>
      <c r="J52" s="2"/>
      <c r="K52" s="68"/>
      <c r="L52" s="61"/>
    </row>
    <row r="53" spans="1:12" ht="12.75">
      <c r="A53" s="135"/>
      <c r="B53" s="146"/>
      <c r="C53" s="115"/>
      <c r="D53" s="15" t="s">
        <v>47</v>
      </c>
      <c r="E53" s="3" t="str">
        <f>'[2]Масла и технические жидкости'!$B$8</f>
        <v>Mobilube 1-SHC 75W90</v>
      </c>
      <c r="F53" s="3">
        <v>1.15</v>
      </c>
      <c r="G53" s="73">
        <f>G74</f>
        <v>648.33</v>
      </c>
      <c r="H53" s="35">
        <f t="shared" si="3"/>
        <v>745.5794999999999</v>
      </c>
      <c r="I53" s="2"/>
      <c r="J53" s="2"/>
      <c r="K53" s="68"/>
      <c r="L53" s="61"/>
    </row>
    <row r="54" spans="1:12" ht="13.5" thickBot="1">
      <c r="A54" s="135"/>
      <c r="B54" s="146"/>
      <c r="C54" s="115"/>
      <c r="D54" s="48" t="s">
        <v>46</v>
      </c>
      <c r="E54" s="3" t="str">
        <f>E53</f>
        <v>Mobilube 1-SHC 75W90</v>
      </c>
      <c r="F54" s="3">
        <v>1.6</v>
      </c>
      <c r="G54" s="73">
        <f>G74</f>
        <v>648.33</v>
      </c>
      <c r="H54" s="35">
        <f t="shared" si="3"/>
        <v>1037.3280000000002</v>
      </c>
      <c r="I54" s="2"/>
      <c r="J54" s="2"/>
      <c r="K54" s="68"/>
      <c r="L54" s="61"/>
    </row>
    <row r="55" spans="1:12" ht="14.25" thickBot="1" thickTop="1">
      <c r="A55" s="135"/>
      <c r="B55" s="147"/>
      <c r="C55" s="116"/>
      <c r="D55" s="53" t="s">
        <v>11</v>
      </c>
      <c r="E55" s="2"/>
      <c r="F55" s="2"/>
      <c r="G55" s="68"/>
      <c r="H55" s="36">
        <f>SUM(H45:H54)</f>
        <v>25667.595500000003</v>
      </c>
      <c r="I55" s="56"/>
      <c r="J55" s="56"/>
      <c r="K55" s="82"/>
      <c r="L55" s="57"/>
    </row>
    <row r="56" spans="1:12" ht="13.5" thickTop="1">
      <c r="A56" s="135"/>
      <c r="B56" s="179" t="str">
        <f>B7</f>
        <v>3,8 MIVEC</v>
      </c>
      <c r="C56" s="114" t="s">
        <v>1</v>
      </c>
      <c r="D56" s="54"/>
      <c r="E56" s="16"/>
      <c r="F56" s="16"/>
      <c r="G56" s="79"/>
      <c r="H56" s="35">
        <f>F56*G56</f>
        <v>0</v>
      </c>
      <c r="I56" s="59"/>
      <c r="J56" s="59"/>
      <c r="K56" s="67"/>
      <c r="L56" s="60"/>
    </row>
    <row r="57" spans="1:12" ht="12.75">
      <c r="A57" s="135"/>
      <c r="B57" s="115"/>
      <c r="C57" s="115"/>
      <c r="D57" s="17"/>
      <c r="E57" s="3"/>
      <c r="F57" s="3"/>
      <c r="G57" s="73"/>
      <c r="H57" s="35">
        <f aca="true" t="shared" si="4" ref="H57:H65">F57*G57</f>
        <v>0</v>
      </c>
      <c r="I57" s="2"/>
      <c r="J57" s="64" t="s">
        <v>50</v>
      </c>
      <c r="K57" s="68"/>
      <c r="L57" s="61"/>
    </row>
    <row r="58" spans="1:12" ht="12.75">
      <c r="A58" s="135"/>
      <c r="B58" s="115"/>
      <c r="C58" s="115"/>
      <c r="D58" s="17"/>
      <c r="E58" s="3"/>
      <c r="F58" s="3"/>
      <c r="G58" s="73"/>
      <c r="H58" s="35">
        <f t="shared" si="4"/>
        <v>0</v>
      </c>
      <c r="I58" s="65" t="s">
        <v>51</v>
      </c>
      <c r="J58" s="65" t="s">
        <v>52</v>
      </c>
      <c r="K58" s="80" t="s">
        <v>6</v>
      </c>
      <c r="L58" s="61"/>
    </row>
    <row r="59" spans="1:12" ht="12.75">
      <c r="A59" s="135"/>
      <c r="B59" s="115"/>
      <c r="C59" s="115"/>
      <c r="D59" s="17"/>
      <c r="E59" s="3"/>
      <c r="F59" s="3"/>
      <c r="G59" s="71"/>
      <c r="H59" s="35">
        <f t="shared" si="4"/>
        <v>0</v>
      </c>
      <c r="I59" s="65" t="s">
        <v>53</v>
      </c>
      <c r="J59" s="65" t="str">
        <f>'[2]Запчасти'!$F$148</f>
        <v>MD362861</v>
      </c>
      <c r="K59" s="80">
        <f>'[2]Запчасти'!$G$148</f>
        <v>4259</v>
      </c>
      <c r="L59" s="61"/>
    </row>
    <row r="60" spans="1:12" ht="12.75">
      <c r="A60" s="135"/>
      <c r="B60" s="115"/>
      <c r="C60" s="115"/>
      <c r="D60" s="17"/>
      <c r="E60" s="3"/>
      <c r="F60" s="3"/>
      <c r="G60" s="73"/>
      <c r="H60" s="35">
        <f t="shared" si="4"/>
        <v>0</v>
      </c>
      <c r="I60" s="65" t="s">
        <v>54</v>
      </c>
      <c r="J60" s="65" t="str">
        <f>'[2]Запчасти'!$F$149</f>
        <v>MD140071</v>
      </c>
      <c r="K60" s="80">
        <f>'[2]Запчасти'!$G$149</f>
        <v>2873</v>
      </c>
      <c r="L60" s="61"/>
    </row>
    <row r="61" spans="1:12" ht="12.75">
      <c r="A61" s="135"/>
      <c r="B61" s="115"/>
      <c r="C61" s="115"/>
      <c r="D61" s="17"/>
      <c r="E61" s="3"/>
      <c r="F61" s="3"/>
      <c r="G61" s="73"/>
      <c r="H61" s="35">
        <f t="shared" si="4"/>
        <v>0</v>
      </c>
      <c r="I61" s="65" t="s">
        <v>55</v>
      </c>
      <c r="J61" s="65" t="str">
        <f>'[2]Запчасти'!$F$150</f>
        <v>MD319022</v>
      </c>
      <c r="K61" s="80">
        <f>'[2]Запчасти'!$G$150</f>
        <v>2427</v>
      </c>
      <c r="L61" s="61"/>
    </row>
    <row r="62" spans="1:12" ht="12.75">
      <c r="A62" s="135"/>
      <c r="B62" s="115"/>
      <c r="C62" s="115"/>
      <c r="D62" s="17"/>
      <c r="E62" s="3"/>
      <c r="F62" s="3"/>
      <c r="G62" s="73"/>
      <c r="H62" s="35">
        <f t="shared" si="4"/>
        <v>0</v>
      </c>
      <c r="I62" s="66" t="s">
        <v>11</v>
      </c>
      <c r="J62" s="66"/>
      <c r="K62" s="81">
        <f>K59+K60+K61</f>
        <v>9559</v>
      </c>
      <c r="L62" s="61"/>
    </row>
    <row r="63" spans="1:12" ht="12.75">
      <c r="A63" s="135"/>
      <c r="B63" s="115"/>
      <c r="C63" s="115"/>
      <c r="D63" s="15"/>
      <c r="E63" s="3"/>
      <c r="F63" s="3"/>
      <c r="G63" s="73"/>
      <c r="H63" s="35">
        <f t="shared" si="4"/>
        <v>0</v>
      </c>
      <c r="I63" s="2"/>
      <c r="J63" s="2"/>
      <c r="K63" s="68"/>
      <c r="L63" s="61"/>
    </row>
    <row r="64" spans="1:12" ht="12.75">
      <c r="A64" s="135"/>
      <c r="B64" s="115"/>
      <c r="C64" s="115"/>
      <c r="D64" s="15"/>
      <c r="E64" s="3"/>
      <c r="F64" s="3"/>
      <c r="G64" s="73"/>
      <c r="H64" s="35">
        <f t="shared" si="4"/>
        <v>0</v>
      </c>
      <c r="I64" s="2"/>
      <c r="J64" s="2"/>
      <c r="K64" s="68"/>
      <c r="L64" s="61"/>
    </row>
    <row r="65" spans="1:12" ht="13.5" thickBot="1">
      <c r="A65" s="135"/>
      <c r="B65" s="115"/>
      <c r="C65" s="115"/>
      <c r="D65" s="48"/>
      <c r="E65" s="3"/>
      <c r="F65" s="3"/>
      <c r="G65" s="73"/>
      <c r="H65" s="35">
        <f t="shared" si="4"/>
        <v>0</v>
      </c>
      <c r="I65" s="2"/>
      <c r="J65" s="2"/>
      <c r="K65" s="68"/>
      <c r="L65" s="61"/>
    </row>
    <row r="66" spans="1:12" ht="14.25" thickBot="1" thickTop="1">
      <c r="A66" s="135"/>
      <c r="B66" s="115"/>
      <c r="C66" s="116"/>
      <c r="D66" s="48"/>
      <c r="E66" s="112"/>
      <c r="F66" s="112"/>
      <c r="G66" s="113"/>
      <c r="H66" s="36">
        <f>SUM(H56:H64)</f>
        <v>0</v>
      </c>
      <c r="I66" s="2"/>
      <c r="J66" s="2"/>
      <c r="K66" s="68"/>
      <c r="L66" s="61"/>
    </row>
    <row r="67" spans="1:12" ht="13.5" thickTop="1">
      <c r="A67" s="135"/>
      <c r="B67" s="115"/>
      <c r="C67" s="114" t="s">
        <v>2</v>
      </c>
      <c r="D67" s="54" t="s">
        <v>4</v>
      </c>
      <c r="E67" s="16" t="str">
        <f>ТО15000!E67</f>
        <v>Mobil-1 0W40</v>
      </c>
      <c r="F67" s="16">
        <f>ТО15000!F67</f>
        <v>4.9</v>
      </c>
      <c r="G67" s="79">
        <f>ТО15000!G67</f>
        <v>711.46</v>
      </c>
      <c r="H67" s="35">
        <f>F67*G67</f>
        <v>3486.1540000000005</v>
      </c>
      <c r="I67" s="2"/>
      <c r="J67" s="2"/>
      <c r="K67" s="68"/>
      <c r="L67" s="61"/>
    </row>
    <row r="68" spans="1:12" ht="12.75">
      <c r="A68" s="135"/>
      <c r="B68" s="115"/>
      <c r="C68" s="115"/>
      <c r="D68" s="17" t="s">
        <v>7</v>
      </c>
      <c r="E68" s="62" t="str">
        <f>ТО15000!E68</f>
        <v>MD352626</v>
      </c>
      <c r="F68" s="62">
        <f>ТО15000!F68</f>
        <v>1</v>
      </c>
      <c r="G68" s="71">
        <f>ТО15000!G68</f>
        <v>753</v>
      </c>
      <c r="H68" s="35">
        <f aca="true" t="shared" si="5" ref="H68:H76">F68*G68</f>
        <v>753</v>
      </c>
      <c r="I68" s="2"/>
      <c r="J68" s="2"/>
      <c r="K68" s="68"/>
      <c r="L68" s="61"/>
    </row>
    <row r="69" spans="1:12" ht="12.75">
      <c r="A69" s="135"/>
      <c r="B69" s="115"/>
      <c r="C69" s="115"/>
      <c r="D69" s="17" t="s">
        <v>8</v>
      </c>
      <c r="E69" s="3" t="str">
        <f>ТО15000!E69</f>
        <v>7803A028</v>
      </c>
      <c r="F69" s="3">
        <f>ТО15000!F69</f>
        <v>1</v>
      </c>
      <c r="G69" s="73">
        <f>ТО15000!G69</f>
        <v>1310</v>
      </c>
      <c r="H69" s="35">
        <f t="shared" si="5"/>
        <v>1310</v>
      </c>
      <c r="I69" s="2"/>
      <c r="J69" s="2"/>
      <c r="K69" s="68"/>
      <c r="L69" s="61"/>
    </row>
    <row r="70" spans="1:12" ht="12.75">
      <c r="A70" s="135"/>
      <c r="B70" s="115"/>
      <c r="C70" s="115"/>
      <c r="D70" s="17" t="s">
        <v>29</v>
      </c>
      <c r="E70" s="3" t="str">
        <f>'[2]Запчасти'!$B$154</f>
        <v>MD358549</v>
      </c>
      <c r="F70" s="3">
        <v>1</v>
      </c>
      <c r="G70" s="72">
        <f>'[2]Запчасти'!$C$154</f>
        <v>6725</v>
      </c>
      <c r="H70" s="35">
        <f t="shared" si="5"/>
        <v>6725</v>
      </c>
      <c r="I70" s="2"/>
      <c r="J70" s="2"/>
      <c r="K70" s="68"/>
      <c r="L70" s="61"/>
    </row>
    <row r="71" spans="1:12" ht="38.25">
      <c r="A71" s="135"/>
      <c r="B71" s="115"/>
      <c r="C71" s="115"/>
      <c r="D71" s="17" t="s">
        <v>69</v>
      </c>
      <c r="E71" s="3" t="str">
        <f>ТО30000!E65</f>
        <v>Mobil DOT4</v>
      </c>
      <c r="F71" s="3">
        <f>ТО30000!F65</f>
        <v>1</v>
      </c>
      <c r="G71" s="73">
        <f>ТО30000!G65</f>
        <v>275</v>
      </c>
      <c r="H71" s="35">
        <f t="shared" si="5"/>
        <v>275</v>
      </c>
      <c r="I71" s="2"/>
      <c r="J71" s="2"/>
      <c r="K71" s="68"/>
      <c r="L71" s="61"/>
    </row>
    <row r="72" spans="1:12" ht="12.75">
      <c r="A72" s="135"/>
      <c r="B72" s="115"/>
      <c r="C72" s="115"/>
      <c r="D72" s="17" t="s">
        <v>22</v>
      </c>
      <c r="E72" s="3" t="str">
        <f>ТО30000!E66</f>
        <v>MR571476</v>
      </c>
      <c r="F72" s="3">
        <f>ТО30000!F66</f>
        <v>1</v>
      </c>
      <c r="G72" s="73">
        <f>ТО30000!G66</f>
        <v>2159</v>
      </c>
      <c r="H72" s="35">
        <f t="shared" si="5"/>
        <v>2159</v>
      </c>
      <c r="I72" s="2"/>
      <c r="J72" s="2"/>
      <c r="K72" s="68"/>
      <c r="L72" s="61"/>
    </row>
    <row r="73" spans="1:12" ht="12.75">
      <c r="A73" s="135"/>
      <c r="B73" s="115"/>
      <c r="C73" s="115"/>
      <c r="D73" s="17" t="s">
        <v>25</v>
      </c>
      <c r="E73" s="3" t="str">
        <f>'[2]Масла и технические жидкости'!$B$11</f>
        <v>BP ATF SP-III</v>
      </c>
      <c r="F73" s="3">
        <v>9.7</v>
      </c>
      <c r="G73" s="72">
        <f>'[2]Масла и технические жидкости'!$C$11</f>
        <v>419.3</v>
      </c>
      <c r="H73" s="35">
        <f t="shared" si="5"/>
        <v>4067.21</v>
      </c>
      <c r="I73" s="2"/>
      <c r="J73" s="2"/>
      <c r="K73" s="68"/>
      <c r="L73" s="61"/>
    </row>
    <row r="74" spans="1:12" ht="12.75">
      <c r="A74" s="135"/>
      <c r="B74" s="115"/>
      <c r="C74" s="115"/>
      <c r="D74" s="15" t="s">
        <v>24</v>
      </c>
      <c r="E74" s="3" t="str">
        <f>ТО45000!E63</f>
        <v>Mobilube 1-SHC 75W90</v>
      </c>
      <c r="F74" s="3">
        <f>ТО45000!F63</f>
        <v>2.8</v>
      </c>
      <c r="G74" s="73">
        <f>ТО45000!G63</f>
        <v>648.33</v>
      </c>
      <c r="H74" s="35">
        <f t="shared" si="5"/>
        <v>1815.324</v>
      </c>
      <c r="I74" s="2"/>
      <c r="J74" s="2"/>
      <c r="K74" s="68"/>
      <c r="L74" s="61"/>
    </row>
    <row r="75" spans="1:12" ht="12.75">
      <c r="A75" s="135"/>
      <c r="B75" s="115"/>
      <c r="C75" s="115"/>
      <c r="D75" s="15" t="s">
        <v>47</v>
      </c>
      <c r="E75" s="3" t="str">
        <f>'[2]Масла и технические жидкости'!$B$8</f>
        <v>Mobilube 1-SHC 75W90</v>
      </c>
      <c r="F75" s="3">
        <v>1.15</v>
      </c>
      <c r="G75" s="72">
        <f>'[2]Масла и технические жидкости'!$C$8</f>
        <v>648.33</v>
      </c>
      <c r="H75" s="35">
        <f t="shared" si="5"/>
        <v>745.5794999999999</v>
      </c>
      <c r="I75" s="2"/>
      <c r="J75" s="2"/>
      <c r="K75" s="68"/>
      <c r="L75" s="61"/>
    </row>
    <row r="76" spans="1:12" ht="13.5" thickBot="1">
      <c r="A76" s="135"/>
      <c r="B76" s="115"/>
      <c r="C76" s="115"/>
      <c r="D76" s="48" t="s">
        <v>46</v>
      </c>
      <c r="E76" s="3" t="str">
        <f>ТО45000!E64</f>
        <v>Mobilube 1-SHC 75W90</v>
      </c>
      <c r="F76" s="3">
        <f>ТО45000!F64</f>
        <v>1.6</v>
      </c>
      <c r="G76" s="73">
        <f>ТО45000!G64</f>
        <v>648.33</v>
      </c>
      <c r="H76" s="35">
        <f t="shared" si="5"/>
        <v>1037.3280000000002</v>
      </c>
      <c r="I76" s="2"/>
      <c r="J76" s="2"/>
      <c r="K76" s="68"/>
      <c r="L76" s="61"/>
    </row>
    <row r="77" spans="1:12" ht="14.25" thickBot="1" thickTop="1">
      <c r="A77" s="136"/>
      <c r="B77" s="122"/>
      <c r="C77" s="122"/>
      <c r="D77" s="52" t="s">
        <v>11</v>
      </c>
      <c r="E77" s="119"/>
      <c r="F77" s="119"/>
      <c r="G77" s="120"/>
      <c r="H77" s="36">
        <f>SUM(H67:H76)</f>
        <v>22373.595500000003</v>
      </c>
      <c r="I77" s="56"/>
      <c r="J77" s="56"/>
      <c r="K77" s="82"/>
      <c r="L77" s="57"/>
    </row>
    <row r="78" spans="1:8" ht="14.25" thickBot="1" thickTop="1">
      <c r="A78" s="139" t="s">
        <v>76</v>
      </c>
      <c r="B78" s="141" t="str">
        <f>B12</f>
        <v>3,2 DI-D</v>
      </c>
      <c r="C78" s="8" t="s">
        <v>1</v>
      </c>
      <c r="D78" s="121"/>
      <c r="E78" s="121"/>
      <c r="F78" s="121"/>
      <c r="G78" s="121"/>
      <c r="H78" s="37">
        <f>H22+G3</f>
        <v>26241.6875</v>
      </c>
    </row>
    <row r="79" spans="1:8" ht="14.25" thickBot="1" thickTop="1">
      <c r="A79" s="139"/>
      <c r="B79" s="142"/>
      <c r="C79" s="9" t="s">
        <v>2</v>
      </c>
      <c r="D79" s="117"/>
      <c r="E79" s="117"/>
      <c r="F79" s="117"/>
      <c r="G79" s="117"/>
      <c r="H79" s="37">
        <f>H33+G4</f>
        <v>24916.7315</v>
      </c>
    </row>
    <row r="80" spans="1:8" ht="14.25" thickBot="1" thickTop="1">
      <c r="A80" s="139"/>
      <c r="B80" s="177">
        <v>3</v>
      </c>
      <c r="C80" s="9" t="s">
        <v>1</v>
      </c>
      <c r="D80" s="83"/>
      <c r="E80" s="83"/>
      <c r="F80" s="83"/>
      <c r="G80" s="91"/>
      <c r="H80" s="37">
        <f>H44+G5</f>
        <v>36669.8415</v>
      </c>
    </row>
    <row r="81" spans="1:8" ht="14.25" thickBot="1" thickTop="1">
      <c r="A81" s="139"/>
      <c r="B81" s="178"/>
      <c r="C81" s="9" t="s">
        <v>2</v>
      </c>
      <c r="D81" s="83"/>
      <c r="E81" s="83"/>
      <c r="F81" s="83"/>
      <c r="G81" s="91"/>
      <c r="H81" s="37">
        <f>H55+G6</f>
        <v>38662.395500000006</v>
      </c>
    </row>
    <row r="82" spans="1:8" ht="14.25" thickBot="1" thickTop="1">
      <c r="A82" s="139"/>
      <c r="B82" s="142" t="str">
        <f>B56</f>
        <v>3,8 MIVEC</v>
      </c>
      <c r="C82" s="9" t="s">
        <v>1</v>
      </c>
      <c r="D82" s="117"/>
      <c r="E82" s="117"/>
      <c r="F82" s="117"/>
      <c r="G82" s="117"/>
      <c r="H82" s="37"/>
    </row>
    <row r="83" spans="1:8" ht="14.25" thickBot="1" thickTop="1">
      <c r="A83" s="140"/>
      <c r="B83" s="143"/>
      <c r="C83" s="10" t="s">
        <v>2</v>
      </c>
      <c r="D83" s="118"/>
      <c r="E83" s="118"/>
      <c r="F83" s="118"/>
      <c r="G83" s="118"/>
      <c r="H83" s="37">
        <f>H77+G8</f>
        <v>35368.395500000006</v>
      </c>
    </row>
    <row r="84" spans="1:8" ht="16.5" customHeight="1" thickBot="1" thickTop="1">
      <c r="A84" s="123" t="s">
        <v>78</v>
      </c>
      <c r="B84" s="125" t="str">
        <f>B78</f>
        <v>3,2 DI-D</v>
      </c>
      <c r="C84" s="11" t="s">
        <v>1</v>
      </c>
      <c r="D84" s="127"/>
      <c r="E84" s="127"/>
      <c r="F84" s="127"/>
      <c r="G84" s="127"/>
      <c r="H84" s="38">
        <f>H78+G10</f>
        <v>27491.1875</v>
      </c>
    </row>
    <row r="85" spans="1:8" ht="17.25" customHeight="1" thickBot="1" thickTop="1">
      <c r="A85" s="123"/>
      <c r="B85" s="126"/>
      <c r="C85" s="12" t="s">
        <v>2</v>
      </c>
      <c r="D85" s="128"/>
      <c r="E85" s="128"/>
      <c r="F85" s="128"/>
      <c r="G85" s="128"/>
      <c r="H85" s="38">
        <f>H79+G10</f>
        <v>26166.2315</v>
      </c>
    </row>
    <row r="86" spans="1:8" ht="17.25" customHeight="1" thickBot="1" thickTop="1">
      <c r="A86" s="123"/>
      <c r="B86" s="131">
        <v>3</v>
      </c>
      <c r="C86" s="12" t="s">
        <v>1</v>
      </c>
      <c r="D86" s="128"/>
      <c r="E86" s="128"/>
      <c r="F86" s="128"/>
      <c r="G86" s="172"/>
      <c r="H86" s="38">
        <f>H80+G10</f>
        <v>37919.3415</v>
      </c>
    </row>
    <row r="87" spans="1:8" ht="17.25" customHeight="1" thickBot="1" thickTop="1">
      <c r="A87" s="123"/>
      <c r="B87" s="132"/>
      <c r="C87" s="12" t="s">
        <v>2</v>
      </c>
      <c r="D87" s="128"/>
      <c r="E87" s="128"/>
      <c r="F87" s="128"/>
      <c r="G87" s="172"/>
      <c r="H87" s="38">
        <f>H81+G10</f>
        <v>39911.895500000006</v>
      </c>
    </row>
    <row r="88" spans="1:8" ht="17.25" customHeight="1" thickBot="1" thickTop="1">
      <c r="A88" s="123"/>
      <c r="B88" s="126" t="str">
        <f>B82</f>
        <v>3,8 MIVEC</v>
      </c>
      <c r="C88" s="12" t="s">
        <v>1</v>
      </c>
      <c r="D88" s="128"/>
      <c r="E88" s="128"/>
      <c r="F88" s="128"/>
      <c r="G88" s="128"/>
      <c r="H88" s="38"/>
    </row>
    <row r="89" spans="1:8" ht="18" customHeight="1" thickBot="1" thickTop="1">
      <c r="A89" s="124"/>
      <c r="B89" s="129"/>
      <c r="C89" s="13" t="s">
        <v>2</v>
      </c>
      <c r="D89" s="130"/>
      <c r="E89" s="130"/>
      <c r="F89" s="130"/>
      <c r="G89" s="130"/>
      <c r="H89" s="38">
        <f>H83+G10</f>
        <v>36617.895500000006</v>
      </c>
    </row>
    <row r="90" spans="1:8" ht="17.25" customHeight="1" thickBot="1" thickTop="1">
      <c r="A90" s="139" t="s">
        <v>77</v>
      </c>
      <c r="B90" s="141" t="str">
        <f>B84</f>
        <v>3,2 DI-D</v>
      </c>
      <c r="C90" s="8" t="s">
        <v>1</v>
      </c>
      <c r="D90" s="121"/>
      <c r="E90" s="121"/>
      <c r="F90" s="121"/>
      <c r="G90" s="196"/>
      <c r="H90" s="37">
        <f>H84</f>
        <v>27491.1875</v>
      </c>
    </row>
    <row r="91" spans="1:8" ht="15" customHeight="1" thickBot="1" thickTop="1">
      <c r="A91" s="139"/>
      <c r="B91" s="142"/>
      <c r="C91" s="9" t="s">
        <v>2</v>
      </c>
      <c r="D91" s="197"/>
      <c r="E91" s="197"/>
      <c r="F91" s="197"/>
      <c r="G91" s="198"/>
      <c r="H91" s="37">
        <f>H85</f>
        <v>26166.2315</v>
      </c>
    </row>
    <row r="92" spans="1:8" ht="15" customHeight="1" thickBot="1" thickTop="1">
      <c r="A92" s="139"/>
      <c r="B92" s="177">
        <v>3</v>
      </c>
      <c r="C92" s="9" t="s">
        <v>1</v>
      </c>
      <c r="D92" s="87"/>
      <c r="E92" s="87"/>
      <c r="F92" s="87"/>
      <c r="G92" s="93"/>
      <c r="H92" s="37">
        <f>H86+K40+G9</f>
        <v>51226.8415</v>
      </c>
    </row>
    <row r="93" spans="1:8" ht="15" customHeight="1" thickBot="1" thickTop="1">
      <c r="A93" s="139"/>
      <c r="B93" s="178"/>
      <c r="C93" s="9" t="s">
        <v>2</v>
      </c>
      <c r="D93" s="87"/>
      <c r="E93" s="87"/>
      <c r="F93" s="87"/>
      <c r="G93" s="93"/>
      <c r="H93" s="37">
        <f>H87+K40+G9</f>
        <v>53219.395500000006</v>
      </c>
    </row>
    <row r="94" spans="1:8" ht="17.25" customHeight="1" thickBot="1" thickTop="1">
      <c r="A94" s="139"/>
      <c r="B94" s="142" t="str">
        <f>B88</f>
        <v>3,8 MIVEC</v>
      </c>
      <c r="C94" s="9" t="s">
        <v>1</v>
      </c>
      <c r="D94" s="117"/>
      <c r="E94" s="117"/>
      <c r="F94" s="117"/>
      <c r="G94" s="117"/>
      <c r="H94" s="37"/>
    </row>
    <row r="95" spans="1:8" ht="17.25" customHeight="1" thickBot="1" thickTop="1">
      <c r="A95" s="140"/>
      <c r="B95" s="143"/>
      <c r="C95" s="10" t="s">
        <v>2</v>
      </c>
      <c r="D95" s="118"/>
      <c r="E95" s="118"/>
      <c r="F95" s="118"/>
      <c r="G95" s="118"/>
      <c r="H95" s="37">
        <f>H89+K62+G9</f>
        <v>49925.395500000006</v>
      </c>
    </row>
    <row r="96" ht="13.5" thickTop="1"/>
  </sheetData>
  <sheetProtection/>
  <mergeCells count="62">
    <mergeCell ref="A1:C1"/>
    <mergeCell ref="D1:H1"/>
    <mergeCell ref="A2:C2"/>
    <mergeCell ref="A3:A8"/>
    <mergeCell ref="B3:B4"/>
    <mergeCell ref="B7:B8"/>
    <mergeCell ref="G2:H2"/>
    <mergeCell ref="G3:H3"/>
    <mergeCell ref="G4:H4"/>
    <mergeCell ref="G5:H5"/>
    <mergeCell ref="G7:H7"/>
    <mergeCell ref="G8:H8"/>
    <mergeCell ref="B12:B33"/>
    <mergeCell ref="B56:B77"/>
    <mergeCell ref="C56:C66"/>
    <mergeCell ref="E66:G66"/>
    <mergeCell ref="A9:A10"/>
    <mergeCell ref="B10:C10"/>
    <mergeCell ref="G10:H10"/>
    <mergeCell ref="G9:H9"/>
    <mergeCell ref="A12:A77"/>
    <mergeCell ref="G6:H6"/>
    <mergeCell ref="E22:G22"/>
    <mergeCell ref="E33:G33"/>
    <mergeCell ref="C12:C22"/>
    <mergeCell ref="C23:C33"/>
    <mergeCell ref="E77:G77"/>
    <mergeCell ref="A78:A83"/>
    <mergeCell ref="B78:B79"/>
    <mergeCell ref="D78:G78"/>
    <mergeCell ref="D79:G79"/>
    <mergeCell ref="B82:B83"/>
    <mergeCell ref="D82:G82"/>
    <mergeCell ref="D83:G83"/>
    <mergeCell ref="C67:C77"/>
    <mergeCell ref="B80:B81"/>
    <mergeCell ref="B84:B85"/>
    <mergeCell ref="D90:G90"/>
    <mergeCell ref="D91:G91"/>
    <mergeCell ref="B94:B95"/>
    <mergeCell ref="D94:G94"/>
    <mergeCell ref="D95:G95"/>
    <mergeCell ref="D86:G86"/>
    <mergeCell ref="D87:G87"/>
    <mergeCell ref="D84:G84"/>
    <mergeCell ref="D85:G85"/>
    <mergeCell ref="A90:A95"/>
    <mergeCell ref="B90:B91"/>
    <mergeCell ref="B86:B87"/>
    <mergeCell ref="B92:B93"/>
    <mergeCell ref="E2:F2"/>
    <mergeCell ref="E3:F8"/>
    <mergeCell ref="E9:F9"/>
    <mergeCell ref="E10:F10"/>
    <mergeCell ref="B34:B55"/>
    <mergeCell ref="C34:C44"/>
    <mergeCell ref="C45:C55"/>
    <mergeCell ref="B5:B6"/>
    <mergeCell ref="B88:B89"/>
    <mergeCell ref="D88:G88"/>
    <mergeCell ref="D89:G89"/>
    <mergeCell ref="A84:A8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1.125" style="1" customWidth="1"/>
    <col min="4" max="4" width="18.753906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3" customWidth="1"/>
    <col min="9" max="16384" width="9.125" style="1" customWidth="1"/>
  </cols>
  <sheetData>
    <row r="1" spans="1:8" ht="17.25" thickBot="1" thickTop="1">
      <c r="A1" s="187" t="str">
        <f>ТО15000!A1</f>
        <v>Pajero IV (BK)</v>
      </c>
      <c r="B1" s="188"/>
      <c r="C1" s="188"/>
      <c r="D1" s="152" t="s">
        <v>31</v>
      </c>
      <c r="E1" s="152"/>
      <c r="F1" s="152"/>
      <c r="G1" s="153"/>
      <c r="H1" s="154"/>
    </row>
    <row r="2" spans="1:8" ht="16.5" thickTop="1">
      <c r="A2" s="155"/>
      <c r="B2" s="112"/>
      <c r="C2" s="112"/>
      <c r="D2" s="41" t="s">
        <v>15</v>
      </c>
      <c r="E2" s="164" t="s">
        <v>74</v>
      </c>
      <c r="F2" s="165"/>
      <c r="G2" s="170" t="s">
        <v>72</v>
      </c>
      <c r="H2" s="171"/>
    </row>
    <row r="3" spans="1:21" ht="12.75">
      <c r="A3" s="123" t="s">
        <v>48</v>
      </c>
      <c r="B3" s="158" t="str">
        <f>ТО90000!B3</f>
        <v>3,2 DI-D</v>
      </c>
      <c r="C3" s="6" t="s">
        <v>1</v>
      </c>
      <c r="D3" s="88">
        <v>2</v>
      </c>
      <c r="E3" s="181">
        <f>'[1]Лист1'!$B$5</f>
        <v>2499</v>
      </c>
      <c r="F3" s="182"/>
      <c r="G3" s="160">
        <f>D3*E3</f>
        <v>4998</v>
      </c>
      <c r="H3" s="16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23"/>
      <c r="B4" s="158"/>
      <c r="C4" s="6" t="s">
        <v>2</v>
      </c>
      <c r="D4" s="88">
        <v>2</v>
      </c>
      <c r="E4" s="183"/>
      <c r="F4" s="184"/>
      <c r="G4" s="160">
        <f>D4*E3</f>
        <v>4998</v>
      </c>
      <c r="H4" s="16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23"/>
      <c r="B5" s="131">
        <v>3</v>
      </c>
      <c r="C5" s="6" t="s">
        <v>1</v>
      </c>
      <c r="D5" s="42">
        <v>1.6</v>
      </c>
      <c r="E5" s="183"/>
      <c r="F5" s="184"/>
      <c r="G5" s="160">
        <f>D5*E3</f>
        <v>3998.4</v>
      </c>
      <c r="H5" s="16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23"/>
      <c r="B6" s="132"/>
      <c r="C6" s="6" t="s">
        <v>2</v>
      </c>
      <c r="D6" s="42">
        <v>1.6</v>
      </c>
      <c r="E6" s="183"/>
      <c r="F6" s="184"/>
      <c r="G6" s="160">
        <f>D6*E3</f>
        <v>3998.4</v>
      </c>
      <c r="H6" s="1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23"/>
      <c r="B7" s="158" t="str">
        <f>ТО90000!B7</f>
        <v>3,8 MIVEC</v>
      </c>
      <c r="C7" s="6" t="s">
        <v>1</v>
      </c>
      <c r="D7" s="42"/>
      <c r="E7" s="183"/>
      <c r="F7" s="184"/>
      <c r="G7" s="160"/>
      <c r="H7" s="16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24"/>
      <c r="B8" s="159"/>
      <c r="C8" s="7" t="s">
        <v>2</v>
      </c>
      <c r="D8" s="43">
        <v>1.7</v>
      </c>
      <c r="E8" s="185"/>
      <c r="F8" s="186"/>
      <c r="G8" s="162">
        <f>D8*E3</f>
        <v>4248.3</v>
      </c>
      <c r="H8" s="16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66" t="s">
        <v>14</v>
      </c>
      <c r="B9" s="168" t="s">
        <v>13</v>
      </c>
      <c r="C9" s="153"/>
      <c r="D9" s="15">
        <f>ТО15000!D9</f>
        <v>1.6</v>
      </c>
      <c r="E9" s="148">
        <f>'[1]Лист1'!$B$5</f>
        <v>2499</v>
      </c>
      <c r="F9" s="149"/>
      <c r="G9" s="150">
        <f>D9*E9</f>
        <v>3998.4</v>
      </c>
      <c r="H9" s="15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67"/>
      <c r="B10" s="169" t="s">
        <v>12</v>
      </c>
      <c r="C10" s="108"/>
      <c r="D10" s="44">
        <f>ТО15000!D10</f>
        <v>0.5</v>
      </c>
      <c r="E10" s="108">
        <f>'[1]Лист1'!$B$5</f>
        <v>2499</v>
      </c>
      <c r="F10" s="109"/>
      <c r="G10" s="110">
        <f>D10*E10</f>
        <v>1249.5</v>
      </c>
      <c r="H10" s="1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5" t="str">
        <f>B3</f>
        <v>3,2 DI-D</v>
      </c>
      <c r="C12" s="114" t="s">
        <v>1</v>
      </c>
      <c r="D12" s="15" t="s">
        <v>4</v>
      </c>
      <c r="E12" s="16" t="s">
        <v>67</v>
      </c>
      <c r="F12" s="16">
        <v>9.3</v>
      </c>
      <c r="G12" s="78">
        <f>'[2]Масла и технические жидкости'!$C$4</f>
        <v>522</v>
      </c>
      <c r="H12" s="28">
        <f>F12*G12</f>
        <v>4854.6</v>
      </c>
    </row>
    <row r="13" spans="1:8" ht="12.75">
      <c r="A13" s="144"/>
      <c r="B13" s="135"/>
      <c r="C13" s="115"/>
      <c r="D13" s="15" t="s">
        <v>7</v>
      </c>
      <c r="E13" s="3" t="s">
        <v>63</v>
      </c>
      <c r="F13" s="3">
        <v>1</v>
      </c>
      <c r="G13" s="71">
        <f>'[2]Запчасти'!$C$155</f>
        <v>858</v>
      </c>
      <c r="H13" s="29">
        <f>F13*G13</f>
        <v>858</v>
      </c>
    </row>
    <row r="14" spans="1:8" ht="12.75">
      <c r="A14" s="144"/>
      <c r="B14" s="135"/>
      <c r="C14" s="115"/>
      <c r="D14" s="15" t="s">
        <v>8</v>
      </c>
      <c r="E14" s="3" t="s">
        <v>65</v>
      </c>
      <c r="F14" s="3">
        <v>1</v>
      </c>
      <c r="G14" s="71">
        <f>'[2]Запчасти'!$C$149</f>
        <v>1310</v>
      </c>
      <c r="H14" s="29">
        <f>F14*G14</f>
        <v>1310</v>
      </c>
    </row>
    <row r="15" spans="1:8" ht="12.75">
      <c r="A15" s="144"/>
      <c r="B15" s="135"/>
      <c r="C15" s="115"/>
      <c r="D15" s="17" t="s">
        <v>61</v>
      </c>
      <c r="E15" s="3" t="s">
        <v>66</v>
      </c>
      <c r="F15" s="3">
        <v>1</v>
      </c>
      <c r="G15" s="71">
        <f>'[2]Запчасти'!$C$157</f>
        <v>1782</v>
      </c>
      <c r="H15" s="29">
        <f aca="true" t="shared" si="0" ref="H15:H21">F15*G15</f>
        <v>1782</v>
      </c>
    </row>
    <row r="16" spans="1:8" ht="15" customHeight="1">
      <c r="A16" s="144"/>
      <c r="B16" s="135"/>
      <c r="C16" s="115"/>
      <c r="D16" s="15"/>
      <c r="E16" s="3"/>
      <c r="F16" s="3"/>
      <c r="G16" s="73"/>
      <c r="H16" s="29">
        <f t="shared" si="0"/>
        <v>0</v>
      </c>
    </row>
    <row r="17" spans="1:8" ht="12.75">
      <c r="A17" s="144"/>
      <c r="B17" s="135"/>
      <c r="C17" s="115"/>
      <c r="D17" s="15"/>
      <c r="E17" s="3"/>
      <c r="F17" s="3"/>
      <c r="G17" s="73"/>
      <c r="H17" s="29">
        <f t="shared" si="0"/>
        <v>0</v>
      </c>
    </row>
    <row r="18" spans="1:8" ht="12.75">
      <c r="A18" s="144"/>
      <c r="B18" s="135"/>
      <c r="C18" s="115"/>
      <c r="D18" s="15"/>
      <c r="E18" s="3"/>
      <c r="F18" s="3"/>
      <c r="G18" s="73"/>
      <c r="H18" s="29">
        <f t="shared" si="0"/>
        <v>0</v>
      </c>
    </row>
    <row r="19" spans="1:8" ht="12.75">
      <c r="A19" s="144"/>
      <c r="B19" s="135"/>
      <c r="C19" s="115"/>
      <c r="D19" s="15"/>
      <c r="E19" s="3"/>
      <c r="F19" s="3"/>
      <c r="G19" s="73"/>
      <c r="H19" s="29">
        <f t="shared" si="0"/>
        <v>0</v>
      </c>
    </row>
    <row r="20" spans="1:8" ht="12.75">
      <c r="A20" s="144"/>
      <c r="B20" s="135"/>
      <c r="C20" s="115"/>
      <c r="D20" s="15"/>
      <c r="E20" s="3"/>
      <c r="F20" s="3"/>
      <c r="G20" s="73"/>
      <c r="H20" s="29">
        <f t="shared" si="0"/>
        <v>0</v>
      </c>
    </row>
    <row r="21" spans="1:8" ht="13.5" thickBot="1">
      <c r="A21" s="144"/>
      <c r="B21" s="135"/>
      <c r="C21" s="115"/>
      <c r="D21" s="15"/>
      <c r="E21" s="3"/>
      <c r="F21" s="3"/>
      <c r="G21" s="73"/>
      <c r="H21" s="29">
        <f t="shared" si="0"/>
        <v>0</v>
      </c>
    </row>
    <row r="22" spans="1:8" ht="14.25" thickBot="1" thickTop="1">
      <c r="A22" s="144"/>
      <c r="B22" s="135"/>
      <c r="C22" s="116"/>
      <c r="D22" s="46" t="s">
        <v>11</v>
      </c>
      <c r="E22" s="191"/>
      <c r="F22" s="191"/>
      <c r="G22" s="192"/>
      <c r="H22" s="30">
        <f>SUM(H12:H21)</f>
        <v>8804.6</v>
      </c>
    </row>
    <row r="23" spans="1:8" ht="13.5" thickTop="1">
      <c r="A23" s="144"/>
      <c r="B23" s="135"/>
      <c r="C23" s="114" t="s">
        <v>2</v>
      </c>
      <c r="D23" s="15" t="s">
        <v>4</v>
      </c>
      <c r="E23" s="16" t="s">
        <v>67</v>
      </c>
      <c r="F23" s="16">
        <v>9.3</v>
      </c>
      <c r="G23" s="78">
        <f>'[2]Масла и технические жидкости'!$C$4</f>
        <v>522</v>
      </c>
      <c r="H23" s="29">
        <f>F23*G23</f>
        <v>4854.6</v>
      </c>
    </row>
    <row r="24" spans="1:8" ht="12.75">
      <c r="A24" s="144"/>
      <c r="B24" s="135"/>
      <c r="C24" s="115"/>
      <c r="D24" s="15" t="s">
        <v>7</v>
      </c>
      <c r="E24" s="3" t="s">
        <v>63</v>
      </c>
      <c r="F24" s="3">
        <v>1</v>
      </c>
      <c r="G24" s="71">
        <f>'[2]Запчасти'!$C$155</f>
        <v>858</v>
      </c>
      <c r="H24" s="29">
        <f aca="true" t="shared" si="1" ref="H24:H32">F24*G24</f>
        <v>858</v>
      </c>
    </row>
    <row r="25" spans="1:8" ht="12.75">
      <c r="A25" s="144"/>
      <c r="B25" s="135"/>
      <c r="C25" s="115"/>
      <c r="D25" s="15" t="s">
        <v>8</v>
      </c>
      <c r="E25" s="3" t="s">
        <v>65</v>
      </c>
      <c r="F25" s="3">
        <v>1</v>
      </c>
      <c r="G25" s="71">
        <f>'[2]Запчасти'!$C$149</f>
        <v>1310</v>
      </c>
      <c r="H25" s="29">
        <f t="shared" si="1"/>
        <v>1310</v>
      </c>
    </row>
    <row r="26" spans="1:8" ht="12.75">
      <c r="A26" s="144"/>
      <c r="B26" s="135"/>
      <c r="C26" s="115"/>
      <c r="D26" s="17" t="s">
        <v>61</v>
      </c>
      <c r="E26" s="3" t="s">
        <v>66</v>
      </c>
      <c r="F26" s="3">
        <v>1</v>
      </c>
      <c r="G26" s="71">
        <f>'[2]Запчасти'!$C$157</f>
        <v>1782</v>
      </c>
      <c r="H26" s="29">
        <f t="shared" si="1"/>
        <v>1782</v>
      </c>
    </row>
    <row r="27" spans="1:8" ht="12.75">
      <c r="A27" s="144"/>
      <c r="B27" s="135"/>
      <c r="C27" s="115"/>
      <c r="D27" s="15"/>
      <c r="E27" s="3"/>
      <c r="F27" s="3"/>
      <c r="G27" s="73"/>
      <c r="H27" s="29">
        <f t="shared" si="1"/>
        <v>0</v>
      </c>
    </row>
    <row r="28" spans="1:8" ht="12.75">
      <c r="A28" s="144"/>
      <c r="B28" s="135"/>
      <c r="C28" s="115"/>
      <c r="D28" s="15"/>
      <c r="E28" s="3"/>
      <c r="F28" s="3"/>
      <c r="G28" s="73"/>
      <c r="H28" s="29">
        <f t="shared" si="1"/>
        <v>0</v>
      </c>
    </row>
    <row r="29" spans="1:8" ht="12.75">
      <c r="A29" s="144"/>
      <c r="B29" s="135"/>
      <c r="C29" s="115"/>
      <c r="D29" s="15"/>
      <c r="E29" s="3"/>
      <c r="F29" s="3"/>
      <c r="G29" s="73"/>
      <c r="H29" s="29">
        <f t="shared" si="1"/>
        <v>0</v>
      </c>
    </row>
    <row r="30" spans="1:8" ht="12.75">
      <c r="A30" s="144"/>
      <c r="B30" s="135"/>
      <c r="C30" s="115"/>
      <c r="D30" s="15"/>
      <c r="E30" s="3"/>
      <c r="F30" s="3"/>
      <c r="G30" s="73"/>
      <c r="H30" s="29">
        <f t="shared" si="1"/>
        <v>0</v>
      </c>
    </row>
    <row r="31" spans="1:8" ht="12.75">
      <c r="A31" s="144"/>
      <c r="B31" s="135"/>
      <c r="C31" s="115"/>
      <c r="D31" s="15"/>
      <c r="E31" s="3"/>
      <c r="F31" s="3"/>
      <c r="G31" s="73"/>
      <c r="H31" s="29">
        <f t="shared" si="1"/>
        <v>0</v>
      </c>
    </row>
    <row r="32" spans="1:8" ht="13.5" thickBot="1">
      <c r="A32" s="144"/>
      <c r="B32" s="135"/>
      <c r="C32" s="115"/>
      <c r="D32" s="15"/>
      <c r="E32" s="3"/>
      <c r="F32" s="3"/>
      <c r="G32" s="73"/>
      <c r="H32" s="29">
        <f t="shared" si="1"/>
        <v>0</v>
      </c>
    </row>
    <row r="33" spans="1:8" ht="14.25" thickBot="1" thickTop="1">
      <c r="A33" s="144"/>
      <c r="B33" s="136"/>
      <c r="C33" s="116"/>
      <c r="D33" s="46" t="s">
        <v>11</v>
      </c>
      <c r="E33" s="191"/>
      <c r="F33" s="191"/>
      <c r="G33" s="192"/>
      <c r="H33" s="30">
        <f>SUM(H23:H32)</f>
        <v>8804.6</v>
      </c>
    </row>
    <row r="34" spans="1:8" ht="13.5" thickTop="1">
      <c r="A34" s="144"/>
      <c r="B34" s="145">
        <v>3</v>
      </c>
      <c r="C34" s="114" t="s">
        <v>1</v>
      </c>
      <c r="D34" s="47" t="s">
        <v>4</v>
      </c>
      <c r="E34" s="3" t="str">
        <f>'[2]Масла и технические жидкости'!$B$5</f>
        <v>Mobil-1 0W40</v>
      </c>
      <c r="F34" s="3">
        <v>4.9</v>
      </c>
      <c r="G34" s="73">
        <f>'[2]Масла и технические жидкости'!$C$5</f>
        <v>711.46</v>
      </c>
      <c r="H34" s="29">
        <f>F34*G34</f>
        <v>3486.1540000000005</v>
      </c>
    </row>
    <row r="35" spans="1:8" ht="12.75">
      <c r="A35" s="144"/>
      <c r="B35" s="146"/>
      <c r="C35" s="115"/>
      <c r="D35" s="15" t="s">
        <v>7</v>
      </c>
      <c r="E35" s="3" t="str">
        <f>'[2]Запчасти'!$B$194</f>
        <v>MD352626</v>
      </c>
      <c r="F35" s="3">
        <v>1</v>
      </c>
      <c r="G35" s="73">
        <f>'[2]Запчасти'!$C$194</f>
        <v>753</v>
      </c>
      <c r="H35" s="29">
        <f aca="true" t="shared" si="2" ref="H35:H43">F35*G35</f>
        <v>753</v>
      </c>
    </row>
    <row r="36" spans="1:8" ht="12.75">
      <c r="A36" s="144"/>
      <c r="B36" s="146"/>
      <c r="C36" s="115"/>
      <c r="D36" s="15" t="s">
        <v>8</v>
      </c>
      <c r="E36" s="3" t="str">
        <f>'[2]Запчасти'!$B$195</f>
        <v>7803A028</v>
      </c>
      <c r="F36" s="3">
        <v>1</v>
      </c>
      <c r="G36" s="73">
        <f>'[2]Запчасти'!$C$195</f>
        <v>1310</v>
      </c>
      <c r="H36" s="29">
        <f t="shared" si="2"/>
        <v>1310</v>
      </c>
    </row>
    <row r="37" spans="1:8" ht="12.75">
      <c r="A37" s="144"/>
      <c r="B37" s="146"/>
      <c r="C37" s="115"/>
      <c r="D37" s="15"/>
      <c r="E37" s="3"/>
      <c r="F37" s="3"/>
      <c r="G37" s="73"/>
      <c r="H37" s="29">
        <f t="shared" si="2"/>
        <v>0</v>
      </c>
    </row>
    <row r="38" spans="1:8" ht="12.75">
      <c r="A38" s="144"/>
      <c r="B38" s="146"/>
      <c r="C38" s="115"/>
      <c r="D38" s="15"/>
      <c r="E38" s="3"/>
      <c r="F38" s="3"/>
      <c r="G38" s="73"/>
      <c r="H38" s="29">
        <f t="shared" si="2"/>
        <v>0</v>
      </c>
    </row>
    <row r="39" spans="1:8" ht="12.75">
      <c r="A39" s="144"/>
      <c r="B39" s="146"/>
      <c r="C39" s="115"/>
      <c r="D39" s="15"/>
      <c r="E39" s="3"/>
      <c r="F39" s="3"/>
      <c r="G39" s="73"/>
      <c r="H39" s="29">
        <f t="shared" si="2"/>
        <v>0</v>
      </c>
    </row>
    <row r="40" spans="1:8" ht="12.75">
      <c r="A40" s="144"/>
      <c r="B40" s="146"/>
      <c r="C40" s="115"/>
      <c r="D40" s="15"/>
      <c r="E40" s="3"/>
      <c r="F40" s="3"/>
      <c r="G40" s="73"/>
      <c r="H40" s="29">
        <f t="shared" si="2"/>
        <v>0</v>
      </c>
    </row>
    <row r="41" spans="1:8" ht="12.75">
      <c r="A41" s="144"/>
      <c r="B41" s="146"/>
      <c r="C41" s="115"/>
      <c r="D41" s="15"/>
      <c r="E41" s="3"/>
      <c r="F41" s="3"/>
      <c r="G41" s="73"/>
      <c r="H41" s="29">
        <f t="shared" si="2"/>
        <v>0</v>
      </c>
    </row>
    <row r="42" spans="1:8" ht="12.75">
      <c r="A42" s="144"/>
      <c r="B42" s="146"/>
      <c r="C42" s="115"/>
      <c r="D42" s="15"/>
      <c r="E42" s="3"/>
      <c r="F42" s="3"/>
      <c r="G42" s="73"/>
      <c r="H42" s="29">
        <f t="shared" si="2"/>
        <v>0</v>
      </c>
    </row>
    <row r="43" spans="1:8" ht="13.5" thickBot="1">
      <c r="A43" s="144"/>
      <c r="B43" s="146"/>
      <c r="C43" s="115"/>
      <c r="D43" s="15"/>
      <c r="E43" s="3"/>
      <c r="F43" s="3"/>
      <c r="G43" s="73"/>
      <c r="H43" s="29">
        <f t="shared" si="2"/>
        <v>0</v>
      </c>
    </row>
    <row r="44" spans="1:8" ht="14.25" thickBot="1" thickTop="1">
      <c r="A44" s="144"/>
      <c r="B44" s="146"/>
      <c r="C44" s="116"/>
      <c r="D44" s="46" t="s">
        <v>11</v>
      </c>
      <c r="E44" s="85"/>
      <c r="F44" s="85"/>
      <c r="G44" s="94"/>
      <c r="H44" s="30">
        <f>SUM(H34:H43)</f>
        <v>5549.154</v>
      </c>
    </row>
    <row r="45" spans="1:8" ht="13.5" thickTop="1">
      <c r="A45" s="144"/>
      <c r="B45" s="146"/>
      <c r="C45" s="114" t="s">
        <v>2</v>
      </c>
      <c r="D45" s="47" t="s">
        <v>4</v>
      </c>
      <c r="E45" s="3" t="str">
        <f>'[2]Масла и технические жидкости'!$B$5</f>
        <v>Mobil-1 0W40</v>
      </c>
      <c r="F45" s="3">
        <v>4.9</v>
      </c>
      <c r="G45" s="73">
        <f>'[2]Масла и технические жидкости'!$C$5</f>
        <v>711.46</v>
      </c>
      <c r="H45" s="29">
        <f>F45*G45</f>
        <v>3486.1540000000005</v>
      </c>
    </row>
    <row r="46" spans="1:8" ht="12.75">
      <c r="A46" s="144"/>
      <c r="B46" s="146"/>
      <c r="C46" s="115"/>
      <c r="D46" s="15" t="s">
        <v>7</v>
      </c>
      <c r="E46" s="3" t="str">
        <f>'[2]Запчасти'!$B$194</f>
        <v>MD352626</v>
      </c>
      <c r="F46" s="3">
        <v>1</v>
      </c>
      <c r="G46" s="73">
        <f>'[2]Запчасти'!$C$194</f>
        <v>753</v>
      </c>
      <c r="H46" s="29">
        <f aca="true" t="shared" si="3" ref="H46:H54">F46*G46</f>
        <v>753</v>
      </c>
    </row>
    <row r="47" spans="1:8" ht="12.75">
      <c r="A47" s="144"/>
      <c r="B47" s="146"/>
      <c r="C47" s="115"/>
      <c r="D47" s="15" t="s">
        <v>8</v>
      </c>
      <c r="E47" s="3" t="str">
        <f>'[2]Запчасти'!$B$195</f>
        <v>7803A028</v>
      </c>
      <c r="F47" s="3">
        <v>1</v>
      </c>
      <c r="G47" s="73">
        <f>'[2]Запчасти'!$C$195</f>
        <v>1310</v>
      </c>
      <c r="H47" s="29">
        <f t="shared" si="3"/>
        <v>1310</v>
      </c>
    </row>
    <row r="48" spans="1:8" ht="12.75">
      <c r="A48" s="144"/>
      <c r="B48" s="146"/>
      <c r="C48" s="115"/>
      <c r="D48" s="15"/>
      <c r="E48" s="3"/>
      <c r="F48" s="3"/>
      <c r="G48" s="73"/>
      <c r="H48" s="29">
        <f t="shared" si="3"/>
        <v>0</v>
      </c>
    </row>
    <row r="49" spans="1:8" ht="12.75">
      <c r="A49" s="144"/>
      <c r="B49" s="146"/>
      <c r="C49" s="115"/>
      <c r="D49" s="15"/>
      <c r="E49" s="3"/>
      <c r="F49" s="3"/>
      <c r="G49" s="73"/>
      <c r="H49" s="29">
        <f t="shared" si="3"/>
        <v>0</v>
      </c>
    </row>
    <row r="50" spans="1:8" ht="12.75">
      <c r="A50" s="144"/>
      <c r="B50" s="146"/>
      <c r="C50" s="115"/>
      <c r="D50" s="15"/>
      <c r="E50" s="3"/>
      <c r="F50" s="3"/>
      <c r="G50" s="73"/>
      <c r="H50" s="29">
        <f t="shared" si="3"/>
        <v>0</v>
      </c>
    </row>
    <row r="51" spans="1:8" ht="12.75">
      <c r="A51" s="144"/>
      <c r="B51" s="146"/>
      <c r="C51" s="115"/>
      <c r="D51" s="15"/>
      <c r="E51" s="3"/>
      <c r="F51" s="3"/>
      <c r="G51" s="73"/>
      <c r="H51" s="29">
        <f t="shared" si="3"/>
        <v>0</v>
      </c>
    </row>
    <row r="52" spans="1:8" ht="12.75">
      <c r="A52" s="144"/>
      <c r="B52" s="146"/>
      <c r="C52" s="115"/>
      <c r="D52" s="15"/>
      <c r="E52" s="3"/>
      <c r="F52" s="3"/>
      <c r="G52" s="73"/>
      <c r="H52" s="29">
        <f t="shared" si="3"/>
        <v>0</v>
      </c>
    </row>
    <row r="53" spans="1:8" ht="12.75">
      <c r="A53" s="144"/>
      <c r="B53" s="146"/>
      <c r="C53" s="115"/>
      <c r="D53" s="15"/>
      <c r="E53" s="3"/>
      <c r="F53" s="3"/>
      <c r="G53" s="73"/>
      <c r="H53" s="29">
        <f t="shared" si="3"/>
        <v>0</v>
      </c>
    </row>
    <row r="54" spans="1:8" ht="13.5" thickBot="1">
      <c r="A54" s="144"/>
      <c r="B54" s="146"/>
      <c r="C54" s="115"/>
      <c r="D54" s="15"/>
      <c r="E54" s="3"/>
      <c r="F54" s="3"/>
      <c r="G54" s="73"/>
      <c r="H54" s="29">
        <f t="shared" si="3"/>
        <v>0</v>
      </c>
    </row>
    <row r="55" spans="1:8" ht="14.25" thickBot="1" thickTop="1">
      <c r="A55" s="144"/>
      <c r="B55" s="147"/>
      <c r="C55" s="116"/>
      <c r="D55" s="46" t="s">
        <v>11</v>
      </c>
      <c r="E55" s="3"/>
      <c r="F55" s="3"/>
      <c r="G55" s="73"/>
      <c r="H55" s="30">
        <f>SUM(H45:H54)</f>
        <v>5549.154</v>
      </c>
    </row>
    <row r="56" spans="1:8" ht="13.5" thickTop="1">
      <c r="A56" s="144"/>
      <c r="B56" s="133" t="str">
        <f>B7</f>
        <v>3,8 MIVEC</v>
      </c>
      <c r="C56" s="114" t="s">
        <v>1</v>
      </c>
      <c r="D56" s="47"/>
      <c r="E56" s="16"/>
      <c r="F56" s="16"/>
      <c r="G56" s="79"/>
      <c r="H56" s="29">
        <f>F56*G56</f>
        <v>0</v>
      </c>
    </row>
    <row r="57" spans="1:8" ht="12.75">
      <c r="A57" s="144"/>
      <c r="B57" s="133"/>
      <c r="C57" s="115"/>
      <c r="D57" s="15"/>
      <c r="E57" s="3"/>
      <c r="F57" s="3"/>
      <c r="G57" s="73"/>
      <c r="H57" s="29">
        <f aca="true" t="shared" si="4" ref="H57:H65">F57*G57</f>
        <v>0</v>
      </c>
    </row>
    <row r="58" spans="1:8" ht="12.75">
      <c r="A58" s="144"/>
      <c r="B58" s="133"/>
      <c r="C58" s="115"/>
      <c r="D58" s="15"/>
      <c r="E58" s="3"/>
      <c r="F58" s="3"/>
      <c r="G58" s="73"/>
      <c r="H58" s="29">
        <f t="shared" si="4"/>
        <v>0</v>
      </c>
    </row>
    <row r="59" spans="1:8" ht="12.75">
      <c r="A59" s="144"/>
      <c r="B59" s="133"/>
      <c r="C59" s="115"/>
      <c r="D59" s="15"/>
      <c r="E59" s="3"/>
      <c r="F59" s="3"/>
      <c r="G59" s="73"/>
      <c r="H59" s="29">
        <f t="shared" si="4"/>
        <v>0</v>
      </c>
    </row>
    <row r="60" spans="1:8" ht="12.75">
      <c r="A60" s="144"/>
      <c r="B60" s="133"/>
      <c r="C60" s="115"/>
      <c r="D60" s="15"/>
      <c r="E60" s="3"/>
      <c r="F60" s="3"/>
      <c r="G60" s="73"/>
      <c r="H60" s="29">
        <f t="shared" si="4"/>
        <v>0</v>
      </c>
    </row>
    <row r="61" spans="1:8" ht="12.75">
      <c r="A61" s="144"/>
      <c r="B61" s="133"/>
      <c r="C61" s="115"/>
      <c r="D61" s="15"/>
      <c r="E61" s="3"/>
      <c r="F61" s="3"/>
      <c r="G61" s="73"/>
      <c r="H61" s="29">
        <f t="shared" si="4"/>
        <v>0</v>
      </c>
    </row>
    <row r="62" spans="1:8" ht="12.75">
      <c r="A62" s="144"/>
      <c r="B62" s="133"/>
      <c r="C62" s="115"/>
      <c r="D62" s="15"/>
      <c r="E62" s="3"/>
      <c r="F62" s="3"/>
      <c r="G62" s="73"/>
      <c r="H62" s="29">
        <f t="shared" si="4"/>
        <v>0</v>
      </c>
    </row>
    <row r="63" spans="1:8" ht="12.75">
      <c r="A63" s="144"/>
      <c r="B63" s="133"/>
      <c r="C63" s="115"/>
      <c r="D63" s="15"/>
      <c r="E63" s="3"/>
      <c r="F63" s="3"/>
      <c r="G63" s="73"/>
      <c r="H63" s="29">
        <f t="shared" si="4"/>
        <v>0</v>
      </c>
    </row>
    <row r="64" spans="1:8" ht="12.75">
      <c r="A64" s="144"/>
      <c r="B64" s="133"/>
      <c r="C64" s="115"/>
      <c r="D64" s="15"/>
      <c r="E64" s="3"/>
      <c r="F64" s="3"/>
      <c r="G64" s="73"/>
      <c r="H64" s="29">
        <f t="shared" si="4"/>
        <v>0</v>
      </c>
    </row>
    <row r="65" spans="1:8" ht="13.5" thickBot="1">
      <c r="A65" s="144"/>
      <c r="B65" s="133"/>
      <c r="C65" s="115"/>
      <c r="D65" s="15"/>
      <c r="E65" s="3"/>
      <c r="F65" s="3"/>
      <c r="G65" s="73"/>
      <c r="H65" s="29">
        <f t="shared" si="4"/>
        <v>0</v>
      </c>
    </row>
    <row r="66" spans="1:8" ht="14.25" thickBot="1" thickTop="1">
      <c r="A66" s="144"/>
      <c r="B66" s="133"/>
      <c r="C66" s="116"/>
      <c r="D66" s="46" t="s">
        <v>11</v>
      </c>
      <c r="E66" s="191"/>
      <c r="F66" s="191"/>
      <c r="G66" s="192"/>
      <c r="H66" s="30">
        <f>SUM(H56:H65)</f>
        <v>0</v>
      </c>
    </row>
    <row r="67" spans="1:8" ht="13.5" thickTop="1">
      <c r="A67" s="144"/>
      <c r="B67" s="133"/>
      <c r="C67" s="115" t="s">
        <v>2</v>
      </c>
      <c r="D67" s="47" t="s">
        <v>4</v>
      </c>
      <c r="E67" s="16" t="str">
        <f>ТО15000!E67</f>
        <v>Mobil-1 0W40</v>
      </c>
      <c r="F67" s="16">
        <f>ТО15000!F67</f>
        <v>4.9</v>
      </c>
      <c r="G67" s="79">
        <f>ТО15000!G67</f>
        <v>711.46</v>
      </c>
      <c r="H67" s="29">
        <f>F67*G67</f>
        <v>3486.1540000000005</v>
      </c>
    </row>
    <row r="68" spans="1:8" ht="12.75">
      <c r="A68" s="144"/>
      <c r="B68" s="133"/>
      <c r="C68" s="115"/>
      <c r="D68" s="15" t="s">
        <v>7</v>
      </c>
      <c r="E68" s="3" t="str">
        <f>ТО15000!E68</f>
        <v>MD352626</v>
      </c>
      <c r="F68" s="3">
        <f>ТО15000!F68</f>
        <v>1</v>
      </c>
      <c r="G68" s="73">
        <f>ТО15000!G68</f>
        <v>753</v>
      </c>
      <c r="H68" s="29">
        <f aca="true" t="shared" si="5" ref="H68:H76">F68*G68</f>
        <v>753</v>
      </c>
    </row>
    <row r="69" spans="1:8" ht="12.75">
      <c r="A69" s="144"/>
      <c r="B69" s="133"/>
      <c r="C69" s="115"/>
      <c r="D69" s="15" t="s">
        <v>8</v>
      </c>
      <c r="E69" s="3" t="str">
        <f>ТО15000!E69</f>
        <v>7803A028</v>
      </c>
      <c r="F69" s="3">
        <f>ТО15000!F69</f>
        <v>1</v>
      </c>
      <c r="G69" s="73">
        <f>ТО15000!G69</f>
        <v>1310</v>
      </c>
      <c r="H69" s="29">
        <f t="shared" si="5"/>
        <v>1310</v>
      </c>
    </row>
    <row r="70" spans="1:8" ht="12.75">
      <c r="A70" s="144"/>
      <c r="B70" s="133"/>
      <c r="C70" s="115"/>
      <c r="D70" s="15"/>
      <c r="E70" s="3"/>
      <c r="F70" s="3"/>
      <c r="G70" s="73"/>
      <c r="H70" s="29">
        <f t="shared" si="5"/>
        <v>0</v>
      </c>
    </row>
    <row r="71" spans="1:8" ht="12.75">
      <c r="A71" s="144"/>
      <c r="B71" s="133"/>
      <c r="C71" s="115"/>
      <c r="D71" s="15"/>
      <c r="E71" s="3"/>
      <c r="F71" s="3"/>
      <c r="G71" s="73"/>
      <c r="H71" s="29">
        <f t="shared" si="5"/>
        <v>0</v>
      </c>
    </row>
    <row r="72" spans="1:8" ht="12.75">
      <c r="A72" s="144"/>
      <c r="B72" s="133"/>
      <c r="C72" s="115"/>
      <c r="D72" s="15"/>
      <c r="E72" s="3"/>
      <c r="F72" s="3"/>
      <c r="G72" s="73"/>
      <c r="H72" s="29">
        <f t="shared" si="5"/>
        <v>0</v>
      </c>
    </row>
    <row r="73" spans="1:8" ht="12.75">
      <c r="A73" s="144"/>
      <c r="B73" s="133"/>
      <c r="C73" s="115"/>
      <c r="D73" s="15"/>
      <c r="E73" s="3"/>
      <c r="F73" s="3"/>
      <c r="G73" s="73"/>
      <c r="H73" s="29">
        <f t="shared" si="5"/>
        <v>0</v>
      </c>
    </row>
    <row r="74" spans="1:8" ht="12.75">
      <c r="A74" s="135"/>
      <c r="B74" s="133"/>
      <c r="C74" s="115"/>
      <c r="D74" s="15"/>
      <c r="E74" s="3"/>
      <c r="F74" s="3"/>
      <c r="G74" s="73"/>
      <c r="H74" s="29">
        <f t="shared" si="5"/>
        <v>0</v>
      </c>
    </row>
    <row r="75" spans="1:8" ht="12.75">
      <c r="A75" s="135"/>
      <c r="B75" s="133"/>
      <c r="C75" s="115"/>
      <c r="D75" s="15"/>
      <c r="E75" s="3"/>
      <c r="F75" s="3"/>
      <c r="G75" s="73"/>
      <c r="H75" s="29">
        <f t="shared" si="5"/>
        <v>0</v>
      </c>
    </row>
    <row r="76" spans="1:8" ht="13.5" thickBot="1">
      <c r="A76" s="135"/>
      <c r="B76" s="133"/>
      <c r="C76" s="115"/>
      <c r="D76" s="15"/>
      <c r="E76" s="3"/>
      <c r="F76" s="3"/>
      <c r="G76" s="73"/>
      <c r="H76" s="29">
        <f t="shared" si="5"/>
        <v>0</v>
      </c>
    </row>
    <row r="77" spans="1:8" ht="14.25" thickBot="1" thickTop="1">
      <c r="A77" s="136"/>
      <c r="B77" s="134"/>
      <c r="C77" s="122"/>
      <c r="D77" s="44" t="s">
        <v>11</v>
      </c>
      <c r="E77" s="108"/>
      <c r="F77" s="108"/>
      <c r="G77" s="134"/>
      <c r="H77" s="30">
        <f>SUM(H67:H76)</f>
        <v>5549.154</v>
      </c>
    </row>
    <row r="78" spans="1:8" ht="14.25" customHeight="1" thickBot="1" thickTop="1">
      <c r="A78" s="139" t="s">
        <v>76</v>
      </c>
      <c r="B78" s="141" t="str">
        <f>B12</f>
        <v>3,2 DI-D</v>
      </c>
      <c r="C78" s="8" t="s">
        <v>1</v>
      </c>
      <c r="D78" s="121"/>
      <c r="E78" s="121"/>
      <c r="F78" s="121"/>
      <c r="G78" s="121"/>
      <c r="H78" s="31">
        <f>H22+G3</f>
        <v>13802.6</v>
      </c>
    </row>
    <row r="79" spans="1:8" ht="14.25" thickBot="1" thickTop="1">
      <c r="A79" s="139"/>
      <c r="B79" s="142"/>
      <c r="C79" s="9" t="s">
        <v>2</v>
      </c>
      <c r="D79" s="117"/>
      <c r="E79" s="117"/>
      <c r="F79" s="117"/>
      <c r="G79" s="117"/>
      <c r="H79" s="31">
        <f>H33+G4</f>
        <v>13802.6</v>
      </c>
    </row>
    <row r="80" spans="1:8" ht="14.25" thickBot="1" thickTop="1">
      <c r="A80" s="139"/>
      <c r="B80" s="177">
        <v>3</v>
      </c>
      <c r="C80" s="9" t="s">
        <v>1</v>
      </c>
      <c r="D80" s="83"/>
      <c r="E80" s="83"/>
      <c r="F80" s="83"/>
      <c r="G80" s="91"/>
      <c r="H80" s="31">
        <f>H44+G5</f>
        <v>9547.554</v>
      </c>
    </row>
    <row r="81" spans="1:8" ht="14.25" thickBot="1" thickTop="1">
      <c r="A81" s="139"/>
      <c r="B81" s="178"/>
      <c r="C81" s="9" t="s">
        <v>2</v>
      </c>
      <c r="D81" s="83"/>
      <c r="E81" s="83"/>
      <c r="F81" s="83"/>
      <c r="G81" s="91"/>
      <c r="H81" s="31">
        <f>H55+G6</f>
        <v>9547.554</v>
      </c>
    </row>
    <row r="82" spans="1:8" ht="14.25" thickBot="1" thickTop="1">
      <c r="A82" s="139"/>
      <c r="B82" s="142" t="str">
        <f>B56</f>
        <v>3,8 MIVEC</v>
      </c>
      <c r="C82" s="9" t="s">
        <v>1</v>
      </c>
      <c r="D82" s="117"/>
      <c r="E82" s="117"/>
      <c r="F82" s="117"/>
      <c r="G82" s="117"/>
      <c r="H82" s="31"/>
    </row>
    <row r="83" spans="1:8" ht="14.25" thickBot="1" thickTop="1">
      <c r="A83" s="140"/>
      <c r="B83" s="143"/>
      <c r="C83" s="10" t="s">
        <v>2</v>
      </c>
      <c r="D83" s="118"/>
      <c r="E83" s="118"/>
      <c r="F83" s="118"/>
      <c r="G83" s="118"/>
      <c r="H83" s="31">
        <f>H77+G8</f>
        <v>9797.454000000002</v>
      </c>
    </row>
    <row r="84" spans="1:8" ht="13.5" customHeight="1" thickBot="1" thickTop="1">
      <c r="A84" s="123" t="s">
        <v>77</v>
      </c>
      <c r="B84" s="125" t="str">
        <f>B78</f>
        <v>3,2 DI-D</v>
      </c>
      <c r="C84" s="11" t="s">
        <v>1</v>
      </c>
      <c r="D84" s="127"/>
      <c r="E84" s="127"/>
      <c r="F84" s="127"/>
      <c r="G84" s="127"/>
      <c r="H84" s="32">
        <f>H78+G9+G10</f>
        <v>19050.5</v>
      </c>
    </row>
    <row r="85" spans="1:8" ht="14.25" thickBot="1" thickTop="1">
      <c r="A85" s="123"/>
      <c r="B85" s="126"/>
      <c r="C85" s="12" t="s">
        <v>2</v>
      </c>
      <c r="D85" s="128"/>
      <c r="E85" s="128"/>
      <c r="F85" s="128"/>
      <c r="G85" s="128"/>
      <c r="H85" s="32">
        <f>H79+G9+G10</f>
        <v>19050.5</v>
      </c>
    </row>
    <row r="86" spans="1:8" ht="14.25" thickBot="1" thickTop="1">
      <c r="A86" s="123"/>
      <c r="B86" s="199">
        <v>3</v>
      </c>
      <c r="C86" s="12" t="s">
        <v>1</v>
      </c>
      <c r="D86" s="128"/>
      <c r="E86" s="128"/>
      <c r="F86" s="128"/>
      <c r="G86" s="172"/>
      <c r="H86" s="32">
        <f>H80+G9+G10</f>
        <v>14795.454</v>
      </c>
    </row>
    <row r="87" spans="1:8" ht="14.25" thickBot="1" thickTop="1">
      <c r="A87" s="123"/>
      <c r="B87" s="200"/>
      <c r="C87" s="12" t="s">
        <v>2</v>
      </c>
      <c r="D87" s="128"/>
      <c r="E87" s="128"/>
      <c r="F87" s="128"/>
      <c r="G87" s="172"/>
      <c r="H87" s="32">
        <f>H81+G9+G10</f>
        <v>14795.454</v>
      </c>
    </row>
    <row r="88" spans="1:8" ht="14.25" thickBot="1" thickTop="1">
      <c r="A88" s="123"/>
      <c r="B88" s="126" t="str">
        <f>B82</f>
        <v>3,8 MIVEC</v>
      </c>
      <c r="C88" s="12" t="s">
        <v>1</v>
      </c>
      <c r="D88" s="128"/>
      <c r="E88" s="128"/>
      <c r="F88" s="128"/>
      <c r="G88" s="128"/>
      <c r="H88" s="32"/>
    </row>
    <row r="89" spans="1:8" ht="14.25" thickBot="1" thickTop="1">
      <c r="A89" s="124"/>
      <c r="B89" s="129"/>
      <c r="C89" s="13" t="s">
        <v>2</v>
      </c>
      <c r="D89" s="130"/>
      <c r="E89" s="130"/>
      <c r="F89" s="130"/>
      <c r="G89" s="130"/>
      <c r="H89" s="32">
        <f>H83+G9+G10</f>
        <v>15045.354000000001</v>
      </c>
    </row>
    <row r="90" ht="13.5" thickTop="1"/>
  </sheetData>
  <sheetProtection/>
  <mergeCells count="55">
    <mergeCell ref="A1:C1"/>
    <mergeCell ref="D1:H1"/>
    <mergeCell ref="A2:C2"/>
    <mergeCell ref="B10:C10"/>
    <mergeCell ref="A3:A8"/>
    <mergeCell ref="B3:B4"/>
    <mergeCell ref="B7:B8"/>
    <mergeCell ref="G4:H4"/>
    <mergeCell ref="B5:B6"/>
    <mergeCell ref="A12:A77"/>
    <mergeCell ref="B12:B33"/>
    <mergeCell ref="C12:C22"/>
    <mergeCell ref="A9:A10"/>
    <mergeCell ref="B9:C9"/>
    <mergeCell ref="B34:B55"/>
    <mergeCell ref="C34:C44"/>
    <mergeCell ref="C45:C55"/>
    <mergeCell ref="B56:B77"/>
    <mergeCell ref="C23:C33"/>
    <mergeCell ref="D82:G82"/>
    <mergeCell ref="D83:G83"/>
    <mergeCell ref="C67:C77"/>
    <mergeCell ref="E77:G77"/>
    <mergeCell ref="G2:H2"/>
    <mergeCell ref="G3:H3"/>
    <mergeCell ref="E22:G22"/>
    <mergeCell ref="G10:H10"/>
    <mergeCell ref="G9:H9"/>
    <mergeCell ref="E33:G33"/>
    <mergeCell ref="A84:A89"/>
    <mergeCell ref="B84:B85"/>
    <mergeCell ref="B80:B81"/>
    <mergeCell ref="B86:B87"/>
    <mergeCell ref="D84:G84"/>
    <mergeCell ref="D85:G85"/>
    <mergeCell ref="B88:B89"/>
    <mergeCell ref="D88:G88"/>
    <mergeCell ref="D89:G89"/>
    <mergeCell ref="D86:G86"/>
    <mergeCell ref="A78:A83"/>
    <mergeCell ref="B78:B79"/>
    <mergeCell ref="D87:G87"/>
    <mergeCell ref="D78:G78"/>
    <mergeCell ref="D79:G79"/>
    <mergeCell ref="B82:B83"/>
    <mergeCell ref="C56:C66"/>
    <mergeCell ref="E66:G66"/>
    <mergeCell ref="E2:F2"/>
    <mergeCell ref="E3:F8"/>
    <mergeCell ref="E9:F9"/>
    <mergeCell ref="E10:F10"/>
    <mergeCell ref="G5:H5"/>
    <mergeCell ref="G6:H6"/>
    <mergeCell ref="G7:H7"/>
    <mergeCell ref="G8:H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2"/>
  <sheetViews>
    <sheetView zoomScalePageLayoutView="0" workbookViewId="0" topLeftCell="A1">
      <selection activeCell="O21" sqref="O21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0.375" style="1" customWidth="1"/>
    <col min="4" max="4" width="21.375" style="55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87" t="str">
        <f>ТО15000!A1</f>
        <v>Pajero IV (BK)</v>
      </c>
      <c r="B1" s="188"/>
      <c r="C1" s="188"/>
      <c r="D1" s="152" t="s">
        <v>32</v>
      </c>
      <c r="E1" s="152"/>
      <c r="F1" s="152"/>
      <c r="G1" s="153"/>
      <c r="H1" s="154"/>
    </row>
    <row r="2" spans="1:8" ht="16.5" thickTop="1">
      <c r="A2" s="155"/>
      <c r="B2" s="112"/>
      <c r="C2" s="112"/>
      <c r="D2" s="49" t="s">
        <v>15</v>
      </c>
      <c r="E2" s="164" t="s">
        <v>74</v>
      </c>
      <c r="F2" s="165"/>
      <c r="G2" s="170" t="s">
        <v>72</v>
      </c>
      <c r="H2" s="171"/>
    </row>
    <row r="3" spans="1:21" ht="12.75">
      <c r="A3" s="123" t="s">
        <v>48</v>
      </c>
      <c r="B3" s="158" t="str">
        <f>ТО105000!B3</f>
        <v>3,2 DI-D</v>
      </c>
      <c r="C3" s="6" t="s">
        <v>1</v>
      </c>
      <c r="D3" s="89">
        <v>5</v>
      </c>
      <c r="E3" s="181">
        <f>ТО15000!E3</f>
        <v>2499</v>
      </c>
      <c r="F3" s="182"/>
      <c r="G3" s="160">
        <f>D3*E3</f>
        <v>12495</v>
      </c>
      <c r="H3" s="16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23"/>
      <c r="B4" s="158"/>
      <c r="C4" s="6" t="s">
        <v>2</v>
      </c>
      <c r="D4" s="50">
        <v>4.8</v>
      </c>
      <c r="E4" s="183"/>
      <c r="F4" s="184"/>
      <c r="G4" s="160">
        <f>D4*E3</f>
        <v>11995.199999999999</v>
      </c>
      <c r="H4" s="16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23"/>
      <c r="B5" s="131">
        <v>3</v>
      </c>
      <c r="C5" s="6" t="s">
        <v>1</v>
      </c>
      <c r="D5" s="89">
        <v>5</v>
      </c>
      <c r="E5" s="183"/>
      <c r="F5" s="184"/>
      <c r="G5" s="160">
        <f>D5*E3</f>
        <v>12495</v>
      </c>
      <c r="H5" s="17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23"/>
      <c r="B6" s="132"/>
      <c r="C6" s="6" t="s">
        <v>2</v>
      </c>
      <c r="D6" s="89">
        <v>5</v>
      </c>
      <c r="E6" s="183"/>
      <c r="F6" s="184"/>
      <c r="G6" s="160">
        <f>D6*E3</f>
        <v>12495</v>
      </c>
      <c r="H6" s="1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23"/>
      <c r="B7" s="158" t="str">
        <f>ТО105000!B7</f>
        <v>3,8 MIVEC</v>
      </c>
      <c r="C7" s="6" t="s">
        <v>1</v>
      </c>
      <c r="D7" s="50"/>
      <c r="E7" s="183"/>
      <c r="F7" s="184"/>
      <c r="G7" s="160"/>
      <c r="H7" s="16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24"/>
      <c r="B8" s="159"/>
      <c r="C8" s="7" t="s">
        <v>2</v>
      </c>
      <c r="D8" s="51">
        <v>5.1</v>
      </c>
      <c r="E8" s="185"/>
      <c r="F8" s="186"/>
      <c r="G8" s="162">
        <f>D8*E3</f>
        <v>12744.9</v>
      </c>
      <c r="H8" s="16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66" t="s">
        <v>14</v>
      </c>
      <c r="B9" s="168"/>
      <c r="C9" s="153"/>
      <c r="D9" s="17"/>
      <c r="E9" s="148"/>
      <c r="F9" s="149"/>
      <c r="G9" s="150"/>
      <c r="H9" s="15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67"/>
      <c r="B10" s="169" t="s">
        <v>12</v>
      </c>
      <c r="C10" s="108"/>
      <c r="D10" s="52">
        <f>ТО15000!D10</f>
        <v>0.5</v>
      </c>
      <c r="E10" s="108">
        <f>ТО15000!E10</f>
        <v>2499</v>
      </c>
      <c r="F10" s="109"/>
      <c r="G10" s="110">
        <f>D10*E10</f>
        <v>1249.5</v>
      </c>
      <c r="H10" s="1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75</v>
      </c>
    </row>
    <row r="12" spans="1:8" ht="12.75" customHeight="1">
      <c r="A12" s="123" t="s">
        <v>3</v>
      </c>
      <c r="B12" s="114" t="str">
        <f>B3</f>
        <v>3,2 DI-D</v>
      </c>
      <c r="C12" s="114" t="s">
        <v>1</v>
      </c>
      <c r="D12" s="15" t="s">
        <v>4</v>
      </c>
      <c r="E12" s="16" t="s">
        <v>67</v>
      </c>
      <c r="F12" s="16">
        <v>9.3</v>
      </c>
      <c r="G12" s="78">
        <f>'[2]Масла и технические жидкости'!$C$4</f>
        <v>522</v>
      </c>
      <c r="H12" s="34">
        <f>F12*G12</f>
        <v>4854.6</v>
      </c>
    </row>
    <row r="13" spans="1:8" ht="12.75">
      <c r="A13" s="135"/>
      <c r="B13" s="135"/>
      <c r="C13" s="115"/>
      <c r="D13" s="15" t="s">
        <v>7</v>
      </c>
      <c r="E13" s="3" t="s">
        <v>63</v>
      </c>
      <c r="F13" s="3">
        <v>1</v>
      </c>
      <c r="G13" s="71">
        <f>'[2]Запчасти'!$C$155</f>
        <v>858</v>
      </c>
      <c r="H13" s="35">
        <f>F13*G13</f>
        <v>858</v>
      </c>
    </row>
    <row r="14" spans="1:8" ht="12.75">
      <c r="A14" s="135"/>
      <c r="B14" s="135"/>
      <c r="C14" s="115"/>
      <c r="D14" s="15" t="s">
        <v>8</v>
      </c>
      <c r="E14" s="3" t="s">
        <v>65</v>
      </c>
      <c r="F14" s="3">
        <v>1</v>
      </c>
      <c r="G14" s="71">
        <f>'[2]Запчасти'!$C$149</f>
        <v>1310</v>
      </c>
      <c r="H14" s="35">
        <f>F14*G14</f>
        <v>1310</v>
      </c>
    </row>
    <row r="15" spans="1:8" ht="12.75">
      <c r="A15" s="135"/>
      <c r="B15" s="135"/>
      <c r="C15" s="115"/>
      <c r="D15" s="17" t="s">
        <v>61</v>
      </c>
      <c r="E15" s="3" t="s">
        <v>66</v>
      </c>
      <c r="F15" s="3">
        <v>1</v>
      </c>
      <c r="G15" s="71">
        <f>'[2]Запчасти'!$C$157</f>
        <v>1782</v>
      </c>
      <c r="H15" s="35">
        <f aca="true" t="shared" si="0" ref="H15:H21">F15*G15</f>
        <v>1782</v>
      </c>
    </row>
    <row r="16" spans="1:8" ht="38.25">
      <c r="A16" s="135"/>
      <c r="B16" s="135"/>
      <c r="C16" s="115"/>
      <c r="D16" s="15" t="s">
        <v>21</v>
      </c>
      <c r="E16" s="3" t="s">
        <v>68</v>
      </c>
      <c r="F16" s="3">
        <v>1</v>
      </c>
      <c r="G16" s="71">
        <f>'[2]Масла и технические жидкости'!$C$6</f>
        <v>275</v>
      </c>
      <c r="H16" s="35">
        <f t="shared" si="0"/>
        <v>275</v>
      </c>
    </row>
    <row r="17" spans="1:8" ht="12.75">
      <c r="A17" s="135"/>
      <c r="B17" s="135"/>
      <c r="C17" s="115"/>
      <c r="D17" s="15" t="s">
        <v>22</v>
      </c>
      <c r="E17" s="3" t="s">
        <v>64</v>
      </c>
      <c r="F17" s="3">
        <v>1</v>
      </c>
      <c r="G17" s="71">
        <f>'[2]Запчасти'!$C$156</f>
        <v>1993</v>
      </c>
      <c r="H17" s="35">
        <f>F17*G17</f>
        <v>1993</v>
      </c>
    </row>
    <row r="18" spans="1:8" ht="25.5">
      <c r="A18" s="135"/>
      <c r="B18" s="135"/>
      <c r="C18" s="115"/>
      <c r="D18" s="15" t="s">
        <v>27</v>
      </c>
      <c r="E18" s="3" t="str">
        <f>'[2]Масла и технические жидкости'!$B$14</f>
        <v>Antifreeze Extra</v>
      </c>
      <c r="F18" s="3">
        <v>11</v>
      </c>
      <c r="G18" s="71">
        <f>'[2]Масла и технические жидкости'!$C$14</f>
        <v>332</v>
      </c>
      <c r="H18" s="35">
        <f t="shared" si="0"/>
        <v>3652</v>
      </c>
    </row>
    <row r="19" spans="1:8" ht="25.5">
      <c r="A19" s="135"/>
      <c r="B19" s="135"/>
      <c r="C19" s="115"/>
      <c r="D19" s="17" t="s">
        <v>71</v>
      </c>
      <c r="E19" s="3" t="str">
        <f>'[2]Запчасти'!$B$158</f>
        <v>MR556587</v>
      </c>
      <c r="F19" s="3">
        <v>1</v>
      </c>
      <c r="G19" s="72">
        <f>'[2]Запчасти'!$C$158</f>
        <v>1201</v>
      </c>
      <c r="H19" s="35">
        <f t="shared" si="0"/>
        <v>1201</v>
      </c>
    </row>
    <row r="20" spans="1:8" ht="25.5">
      <c r="A20" s="135"/>
      <c r="B20" s="135"/>
      <c r="C20" s="115"/>
      <c r="D20" s="17" t="s">
        <v>59</v>
      </c>
      <c r="E20" s="3" t="str">
        <f>'[2]Запчасти'!$B$159</f>
        <v>MN106046</v>
      </c>
      <c r="F20" s="3">
        <v>1</v>
      </c>
      <c r="G20" s="72">
        <f>'[2]Запчасти'!$C$159</f>
        <v>320</v>
      </c>
      <c r="H20" s="35">
        <f t="shared" si="0"/>
        <v>320</v>
      </c>
    </row>
    <row r="21" spans="1:8" ht="13.5" thickBot="1">
      <c r="A21" s="135"/>
      <c r="B21" s="135"/>
      <c r="C21" s="115"/>
      <c r="D21" s="17"/>
      <c r="E21" s="3"/>
      <c r="F21" s="3"/>
      <c r="G21" s="73"/>
      <c r="H21" s="35">
        <f t="shared" si="0"/>
        <v>0</v>
      </c>
    </row>
    <row r="22" spans="1:8" ht="14.25" thickBot="1" thickTop="1">
      <c r="A22" s="135"/>
      <c r="B22" s="135"/>
      <c r="C22" s="116"/>
      <c r="D22" s="53" t="s">
        <v>11</v>
      </c>
      <c r="E22" s="112"/>
      <c r="F22" s="112"/>
      <c r="G22" s="113"/>
      <c r="H22" s="36">
        <f>SUM(H12:H21)</f>
        <v>16245.6</v>
      </c>
    </row>
    <row r="23" spans="1:8" ht="13.5" thickTop="1">
      <c r="A23" s="135"/>
      <c r="B23" s="135"/>
      <c r="C23" s="114" t="s">
        <v>2</v>
      </c>
      <c r="D23" s="15" t="s">
        <v>4</v>
      </c>
      <c r="E23" s="16" t="s">
        <v>67</v>
      </c>
      <c r="F23" s="16">
        <v>9.3</v>
      </c>
      <c r="G23" s="78">
        <f>'[2]Масла и технические жидкости'!$C$4</f>
        <v>522</v>
      </c>
      <c r="H23" s="35">
        <f>F23*G23</f>
        <v>4854.6</v>
      </c>
    </row>
    <row r="24" spans="1:8" ht="12.75">
      <c r="A24" s="135"/>
      <c r="B24" s="135"/>
      <c r="C24" s="115"/>
      <c r="D24" s="15" t="s">
        <v>7</v>
      </c>
      <c r="E24" s="3" t="s">
        <v>63</v>
      </c>
      <c r="F24" s="3">
        <v>1</v>
      </c>
      <c r="G24" s="71">
        <f>'[2]Запчасти'!$C$155</f>
        <v>858</v>
      </c>
      <c r="H24" s="35">
        <f aca="true" t="shared" si="1" ref="H24:H32">F24*G24</f>
        <v>858</v>
      </c>
    </row>
    <row r="25" spans="1:8" ht="12.75">
      <c r="A25" s="135"/>
      <c r="B25" s="135"/>
      <c r="C25" s="115"/>
      <c r="D25" s="15" t="s">
        <v>8</v>
      </c>
      <c r="E25" s="3" t="s">
        <v>65</v>
      </c>
      <c r="F25" s="3">
        <v>1</v>
      </c>
      <c r="G25" s="71">
        <f>'[2]Запчасти'!$C$149</f>
        <v>1310</v>
      </c>
      <c r="H25" s="35">
        <f t="shared" si="1"/>
        <v>1310</v>
      </c>
    </row>
    <row r="26" spans="1:8" ht="12.75">
      <c r="A26" s="135"/>
      <c r="B26" s="135"/>
      <c r="C26" s="115"/>
      <c r="D26" s="17" t="s">
        <v>61</v>
      </c>
      <c r="E26" s="3" t="s">
        <v>66</v>
      </c>
      <c r="F26" s="3">
        <v>1</v>
      </c>
      <c r="G26" s="71">
        <f>'[2]Запчасти'!$C$157</f>
        <v>1782</v>
      </c>
      <c r="H26" s="35">
        <f t="shared" si="1"/>
        <v>1782</v>
      </c>
    </row>
    <row r="27" spans="1:8" ht="26.25" customHeight="1">
      <c r="A27" s="135"/>
      <c r="B27" s="135"/>
      <c r="C27" s="115"/>
      <c r="D27" s="15" t="s">
        <v>69</v>
      </c>
      <c r="E27" s="3" t="s">
        <v>68</v>
      </c>
      <c r="F27" s="3">
        <v>1</v>
      </c>
      <c r="G27" s="71">
        <f>'[2]Масла и технические жидкости'!$C$6</f>
        <v>275</v>
      </c>
      <c r="H27" s="35">
        <f t="shared" si="1"/>
        <v>275</v>
      </c>
    </row>
    <row r="28" spans="1:8" ht="12.75">
      <c r="A28" s="135"/>
      <c r="B28" s="135"/>
      <c r="C28" s="115"/>
      <c r="D28" s="15" t="s">
        <v>22</v>
      </c>
      <c r="E28" s="3" t="s">
        <v>64</v>
      </c>
      <c r="F28" s="3">
        <v>1</v>
      </c>
      <c r="G28" s="71">
        <f>'[2]Запчасти'!$C$156</f>
        <v>1993</v>
      </c>
      <c r="H28" s="35">
        <f t="shared" si="1"/>
        <v>1993</v>
      </c>
    </row>
    <row r="29" spans="1:8" ht="25.5">
      <c r="A29" s="135"/>
      <c r="B29" s="135"/>
      <c r="C29" s="115"/>
      <c r="D29" s="15" t="s">
        <v>27</v>
      </c>
      <c r="E29" s="3" t="str">
        <f>'[2]Масла и технические жидкости'!$B$14</f>
        <v>Antifreeze Extra</v>
      </c>
      <c r="F29" s="3">
        <v>11</v>
      </c>
      <c r="G29" s="71">
        <f>'[2]Масла и технические жидкости'!$C$14</f>
        <v>332</v>
      </c>
      <c r="H29" s="35">
        <f t="shared" si="1"/>
        <v>3652</v>
      </c>
    </row>
    <row r="30" spans="1:8" ht="25.5">
      <c r="A30" s="135"/>
      <c r="B30" s="135"/>
      <c r="C30" s="115"/>
      <c r="D30" s="17" t="s">
        <v>71</v>
      </c>
      <c r="E30" s="3" t="str">
        <f>'[2]Запчасти'!$B$158</f>
        <v>MR556587</v>
      </c>
      <c r="F30" s="3">
        <v>1</v>
      </c>
      <c r="G30" s="71">
        <f>'[2]Запчасти'!$C$158</f>
        <v>1201</v>
      </c>
      <c r="H30" s="35">
        <f t="shared" si="1"/>
        <v>1201</v>
      </c>
    </row>
    <row r="31" spans="1:8" ht="25.5">
      <c r="A31" s="135"/>
      <c r="B31" s="135"/>
      <c r="C31" s="115"/>
      <c r="D31" s="17" t="s">
        <v>59</v>
      </c>
      <c r="E31" s="3" t="str">
        <f>'[2]Запчасти'!$B$159</f>
        <v>MN106046</v>
      </c>
      <c r="F31" s="3">
        <v>1</v>
      </c>
      <c r="G31" s="73">
        <f>'[2]Запчасти'!$C$159</f>
        <v>320</v>
      </c>
      <c r="H31" s="35">
        <f t="shared" si="1"/>
        <v>320</v>
      </c>
    </row>
    <row r="32" spans="1:8" ht="13.5" thickBot="1">
      <c r="A32" s="135"/>
      <c r="B32" s="135"/>
      <c r="C32" s="115"/>
      <c r="D32" s="17"/>
      <c r="E32" s="3"/>
      <c r="F32" s="3"/>
      <c r="G32" s="73"/>
      <c r="H32" s="35">
        <f t="shared" si="1"/>
        <v>0</v>
      </c>
    </row>
    <row r="33" spans="1:8" ht="14.25" thickBot="1" thickTop="1">
      <c r="A33" s="135"/>
      <c r="B33" s="136"/>
      <c r="C33" s="116"/>
      <c r="D33" s="53" t="s">
        <v>11</v>
      </c>
      <c r="E33" s="112"/>
      <c r="F33" s="112"/>
      <c r="G33" s="113"/>
      <c r="H33" s="36">
        <f>SUM(H23:H32)</f>
        <v>16245.6</v>
      </c>
    </row>
    <row r="34" spans="1:8" ht="13.5" thickTop="1">
      <c r="A34" s="135"/>
      <c r="B34" s="180">
        <v>3</v>
      </c>
      <c r="C34" s="114" t="s">
        <v>1</v>
      </c>
      <c r="D34" s="15" t="s">
        <v>4</v>
      </c>
      <c r="E34" s="2" t="str">
        <f>'[2]Масла и технические жидкости'!$B$5</f>
        <v>Mobil-1 0W40</v>
      </c>
      <c r="F34" s="2">
        <v>4.9</v>
      </c>
      <c r="G34" s="68">
        <f>'[2]Масла и технические жидкости'!$C$5</f>
        <v>711.46</v>
      </c>
      <c r="H34" s="35">
        <f>F34*G34</f>
        <v>3486.1540000000005</v>
      </c>
    </row>
    <row r="35" spans="1:8" ht="12.75">
      <c r="A35" s="135"/>
      <c r="B35" s="146"/>
      <c r="C35" s="115"/>
      <c r="D35" s="15" t="s">
        <v>7</v>
      </c>
      <c r="E35" s="2" t="str">
        <f>'[2]Запчасти'!$B$194</f>
        <v>MD352626</v>
      </c>
      <c r="F35" s="2">
        <v>1</v>
      </c>
      <c r="G35" s="68">
        <f>'[2]Запчасти'!$C$194</f>
        <v>753</v>
      </c>
      <c r="H35" s="35">
        <f aca="true" t="shared" si="2" ref="H35:H44">F35*G35</f>
        <v>753</v>
      </c>
    </row>
    <row r="36" spans="1:8" ht="12.75">
      <c r="A36" s="135"/>
      <c r="B36" s="146"/>
      <c r="C36" s="115"/>
      <c r="D36" s="15" t="s">
        <v>8</v>
      </c>
      <c r="E36" s="2" t="str">
        <f>'[2]Запчасти'!$B$195</f>
        <v>7803A028</v>
      </c>
      <c r="F36" s="2">
        <v>1</v>
      </c>
      <c r="G36" s="68">
        <f>'[2]Запчасти'!$C$195</f>
        <v>1310</v>
      </c>
      <c r="H36" s="35">
        <f t="shared" si="2"/>
        <v>1310</v>
      </c>
    </row>
    <row r="37" spans="1:8" ht="12.75">
      <c r="A37" s="135"/>
      <c r="B37" s="146"/>
      <c r="C37" s="115"/>
      <c r="D37" s="17" t="s">
        <v>20</v>
      </c>
      <c r="E37" s="2" t="str">
        <f>'[2]Запчасти'!$B$198</f>
        <v>1822A002</v>
      </c>
      <c r="F37" s="2">
        <v>6</v>
      </c>
      <c r="G37" s="68">
        <f>'[2]Запчасти'!$C$198</f>
        <v>1099</v>
      </c>
      <c r="H37" s="35">
        <f t="shared" si="2"/>
        <v>6594</v>
      </c>
    </row>
    <row r="38" spans="1:8" ht="38.25">
      <c r="A38" s="135"/>
      <c r="B38" s="146"/>
      <c r="C38" s="115"/>
      <c r="D38" s="15" t="s">
        <v>21</v>
      </c>
      <c r="E38" s="3" t="s">
        <v>68</v>
      </c>
      <c r="F38" s="3">
        <v>1</v>
      </c>
      <c r="G38" s="71">
        <f>'[2]Масла и технические жидкости'!$C$6</f>
        <v>275</v>
      </c>
      <c r="H38" s="35">
        <f t="shared" si="2"/>
        <v>275</v>
      </c>
    </row>
    <row r="39" spans="1:8" ht="12.75">
      <c r="A39" s="135"/>
      <c r="B39" s="146"/>
      <c r="C39" s="115"/>
      <c r="D39" s="15" t="s">
        <v>22</v>
      </c>
      <c r="E39" s="3" t="str">
        <f>'[2]Запчасти'!$B$196</f>
        <v>MR571476</v>
      </c>
      <c r="F39" s="3">
        <v>1</v>
      </c>
      <c r="G39" s="71">
        <f>'[2]Запчасти'!$C$196</f>
        <v>2159</v>
      </c>
      <c r="H39" s="35">
        <f t="shared" si="2"/>
        <v>2159</v>
      </c>
    </row>
    <row r="40" spans="1:8" ht="25.5">
      <c r="A40" s="135"/>
      <c r="B40" s="146"/>
      <c r="C40" s="115"/>
      <c r="D40" s="15" t="s">
        <v>27</v>
      </c>
      <c r="E40" s="3" t="str">
        <f>'[2]Масла и технические жидкости'!$B$14</f>
        <v>Antifreeze Extra</v>
      </c>
      <c r="F40" s="3">
        <v>11</v>
      </c>
      <c r="G40" s="71">
        <f>'[2]Масла и технические жидкости'!$C$14</f>
        <v>332</v>
      </c>
      <c r="H40" s="35">
        <f t="shared" si="2"/>
        <v>3652</v>
      </c>
    </row>
    <row r="41" spans="1:8" ht="25.5">
      <c r="A41" s="135"/>
      <c r="B41" s="146"/>
      <c r="C41" s="115"/>
      <c r="D41" s="17" t="s">
        <v>71</v>
      </c>
      <c r="E41" s="3" t="str">
        <f>'[2]Запчасти'!$B$197</f>
        <v>MR529135</v>
      </c>
      <c r="F41" s="3">
        <v>1</v>
      </c>
      <c r="G41" s="71">
        <f>'[2]Запчасти'!$C$197</f>
        <v>4851</v>
      </c>
      <c r="H41" s="35">
        <f t="shared" si="2"/>
        <v>4851</v>
      </c>
    </row>
    <row r="42" spans="1:8" ht="25.5">
      <c r="A42" s="135"/>
      <c r="B42" s="146"/>
      <c r="C42" s="115"/>
      <c r="D42" s="17" t="s">
        <v>59</v>
      </c>
      <c r="E42" s="3" t="str">
        <f>'[2]Запчасти'!$B$199</f>
        <v>MN106046</v>
      </c>
      <c r="F42" s="3">
        <v>1</v>
      </c>
      <c r="G42" s="73">
        <f>'[2]Запчасти'!$C$199</f>
        <v>320</v>
      </c>
      <c r="H42" s="35">
        <f t="shared" si="2"/>
        <v>320</v>
      </c>
    </row>
    <row r="43" spans="1:8" ht="25.5">
      <c r="A43" s="135"/>
      <c r="B43" s="146"/>
      <c r="C43" s="115"/>
      <c r="D43" s="70" t="s">
        <v>79</v>
      </c>
      <c r="E43" s="3" t="str">
        <f>'[2]Запчасти'!$B$161</f>
        <v>MD199282</v>
      </c>
      <c r="F43" s="3">
        <v>1</v>
      </c>
      <c r="G43" s="73">
        <f>'[2]Запчасти'!$C$161</f>
        <v>557</v>
      </c>
      <c r="H43" s="35">
        <f t="shared" si="2"/>
        <v>557</v>
      </c>
    </row>
    <row r="44" spans="1:8" ht="13.5" thickBot="1">
      <c r="A44" s="135"/>
      <c r="B44" s="146"/>
      <c r="C44" s="115"/>
      <c r="D44" s="17"/>
      <c r="E44" s="2"/>
      <c r="F44" s="2"/>
      <c r="G44" s="68"/>
      <c r="H44" s="35">
        <f t="shared" si="2"/>
        <v>0</v>
      </c>
    </row>
    <row r="45" spans="1:8" ht="14.25" thickBot="1" thickTop="1">
      <c r="A45" s="135"/>
      <c r="B45" s="146"/>
      <c r="C45" s="116"/>
      <c r="D45" s="53" t="s">
        <v>11</v>
      </c>
      <c r="E45" s="84"/>
      <c r="F45" s="84"/>
      <c r="G45" s="90"/>
      <c r="H45" s="36">
        <f>SUM(H34:H44)</f>
        <v>23957.154000000002</v>
      </c>
    </row>
    <row r="46" spans="1:8" ht="13.5" thickTop="1">
      <c r="A46" s="135"/>
      <c r="B46" s="146"/>
      <c r="C46" s="114" t="s">
        <v>2</v>
      </c>
      <c r="D46" s="54" t="s">
        <v>4</v>
      </c>
      <c r="E46" s="2" t="str">
        <f>'[2]Масла и технические жидкости'!$B$5</f>
        <v>Mobil-1 0W40</v>
      </c>
      <c r="F46" s="2">
        <v>4.9</v>
      </c>
      <c r="G46" s="68">
        <f>'[2]Масла и технические жидкости'!$C$5</f>
        <v>711.46</v>
      </c>
      <c r="H46" s="35">
        <f>F46*G46</f>
        <v>3486.1540000000005</v>
      </c>
    </row>
    <row r="47" spans="1:8" ht="12.75">
      <c r="A47" s="135"/>
      <c r="B47" s="146"/>
      <c r="C47" s="115"/>
      <c r="D47" s="17" t="s">
        <v>7</v>
      </c>
      <c r="E47" s="2" t="str">
        <f>'[2]Запчасти'!$B$194</f>
        <v>MD352626</v>
      </c>
      <c r="F47" s="2">
        <v>1</v>
      </c>
      <c r="G47" s="68">
        <f>'[2]Запчасти'!$C$194</f>
        <v>753</v>
      </c>
      <c r="H47" s="35">
        <f aca="true" t="shared" si="3" ref="H47:H56">F47*G47</f>
        <v>753</v>
      </c>
    </row>
    <row r="48" spans="1:8" ht="12.75">
      <c r="A48" s="135"/>
      <c r="B48" s="146"/>
      <c r="C48" s="115"/>
      <c r="D48" s="17" t="s">
        <v>8</v>
      </c>
      <c r="E48" s="2" t="str">
        <f>'[2]Запчасти'!$B$195</f>
        <v>7803A028</v>
      </c>
      <c r="F48" s="2">
        <v>1</v>
      </c>
      <c r="G48" s="68">
        <f>'[2]Запчасти'!$C$195</f>
        <v>1310</v>
      </c>
      <c r="H48" s="35">
        <f t="shared" si="3"/>
        <v>1310</v>
      </c>
    </row>
    <row r="49" spans="1:8" ht="12.75">
      <c r="A49" s="135"/>
      <c r="B49" s="146"/>
      <c r="C49" s="115"/>
      <c r="D49" s="17" t="s">
        <v>20</v>
      </c>
      <c r="E49" s="2" t="str">
        <f>'[2]Запчасти'!$B$198</f>
        <v>1822A002</v>
      </c>
      <c r="F49" s="2">
        <v>6</v>
      </c>
      <c r="G49" s="68">
        <f>'[2]Запчасти'!$C$198</f>
        <v>1099</v>
      </c>
      <c r="H49" s="35">
        <f t="shared" si="3"/>
        <v>6594</v>
      </c>
    </row>
    <row r="50" spans="1:8" ht="38.25">
      <c r="A50" s="135"/>
      <c r="B50" s="146"/>
      <c r="C50" s="115"/>
      <c r="D50" s="17" t="s">
        <v>69</v>
      </c>
      <c r="E50" s="3" t="str">
        <f>'[2]Масла и технические жидкости'!$B$6</f>
        <v>Mobil DOT4</v>
      </c>
      <c r="F50" s="3">
        <v>1</v>
      </c>
      <c r="G50" s="73">
        <f>'[2]Масла и технические жидкости'!$C$6</f>
        <v>275</v>
      </c>
      <c r="H50" s="35">
        <f t="shared" si="3"/>
        <v>275</v>
      </c>
    </row>
    <row r="51" spans="1:8" ht="12.75">
      <c r="A51" s="135"/>
      <c r="B51" s="146"/>
      <c r="C51" s="115"/>
      <c r="D51" s="17" t="s">
        <v>22</v>
      </c>
      <c r="E51" s="2" t="str">
        <f>'[2]Запчасти'!$B$196</f>
        <v>MR571476</v>
      </c>
      <c r="F51" s="2">
        <v>1</v>
      </c>
      <c r="G51" s="68">
        <f>'[2]Запчасти'!$C$196</f>
        <v>2159</v>
      </c>
      <c r="H51" s="35">
        <f t="shared" si="3"/>
        <v>2159</v>
      </c>
    </row>
    <row r="52" spans="1:8" ht="25.5">
      <c r="A52" s="135"/>
      <c r="B52" s="146"/>
      <c r="C52" s="115"/>
      <c r="D52" s="17" t="s">
        <v>71</v>
      </c>
      <c r="E52" s="3" t="str">
        <f>'[2]Запчасти'!$B$197</f>
        <v>MR529135</v>
      </c>
      <c r="F52" s="3">
        <v>1</v>
      </c>
      <c r="G52" s="73">
        <f>'[2]Запчасти'!$C$197</f>
        <v>4851</v>
      </c>
      <c r="H52" s="35">
        <f t="shared" si="3"/>
        <v>4851</v>
      </c>
    </row>
    <row r="53" spans="1:8" ht="25.5">
      <c r="A53" s="135"/>
      <c r="B53" s="146"/>
      <c r="C53" s="115"/>
      <c r="D53" s="17" t="s">
        <v>59</v>
      </c>
      <c r="E53" s="3" t="str">
        <f>'[2]Запчасти'!$B$199</f>
        <v>MN106046</v>
      </c>
      <c r="F53" s="3">
        <v>1</v>
      </c>
      <c r="G53" s="73">
        <f>'[2]Запчасти'!$C$199</f>
        <v>320</v>
      </c>
      <c r="H53" s="35">
        <f t="shared" si="3"/>
        <v>320</v>
      </c>
    </row>
    <row r="54" spans="1:8" ht="25.5">
      <c r="A54" s="135"/>
      <c r="B54" s="146"/>
      <c r="C54" s="115"/>
      <c r="D54" s="70" t="s">
        <v>27</v>
      </c>
      <c r="E54" s="3" t="str">
        <f>'[2]Масла и технические жидкости'!$B$14</f>
        <v>Antifreeze Extra</v>
      </c>
      <c r="F54" s="3">
        <v>11</v>
      </c>
      <c r="G54" s="73">
        <f>'[2]Масла и технические жидкости'!$C$14</f>
        <v>332</v>
      </c>
      <c r="H54" s="35">
        <f t="shared" si="3"/>
        <v>3652</v>
      </c>
    </row>
    <row r="55" spans="1:8" ht="25.5">
      <c r="A55" s="135"/>
      <c r="B55" s="146"/>
      <c r="C55" s="115"/>
      <c r="D55" s="70" t="s">
        <v>79</v>
      </c>
      <c r="E55" s="3" t="str">
        <f>E43</f>
        <v>MD199282</v>
      </c>
      <c r="F55" s="3">
        <v>1</v>
      </c>
      <c r="G55" s="73">
        <f>G43</f>
        <v>557</v>
      </c>
      <c r="H55" s="35">
        <f t="shared" si="3"/>
        <v>557</v>
      </c>
    </row>
    <row r="56" spans="1:8" ht="13.5" thickBot="1">
      <c r="A56" s="135"/>
      <c r="B56" s="146"/>
      <c r="C56" s="115"/>
      <c r="D56" s="17"/>
      <c r="E56" s="2"/>
      <c r="F56" s="2"/>
      <c r="G56" s="68"/>
      <c r="H56" s="35">
        <f t="shared" si="3"/>
        <v>0</v>
      </c>
    </row>
    <row r="57" spans="1:8" ht="14.25" thickBot="1" thickTop="1">
      <c r="A57" s="135"/>
      <c r="B57" s="147"/>
      <c r="C57" s="116"/>
      <c r="D57" s="53" t="s">
        <v>11</v>
      </c>
      <c r="E57" s="2"/>
      <c r="F57" s="2"/>
      <c r="G57" s="68"/>
      <c r="H57" s="36">
        <f>SUM(H46:H56)</f>
        <v>23957.154000000002</v>
      </c>
    </row>
    <row r="58" spans="1:8" ht="13.5" thickTop="1">
      <c r="A58" s="135"/>
      <c r="B58" s="179" t="str">
        <f>B7</f>
        <v>3,8 MIVEC</v>
      </c>
      <c r="C58" s="114" t="s">
        <v>1</v>
      </c>
      <c r="D58" s="54"/>
      <c r="E58" s="16"/>
      <c r="F58" s="16"/>
      <c r="G58" s="79"/>
      <c r="H58" s="35">
        <f>F58*G58</f>
        <v>0</v>
      </c>
    </row>
    <row r="59" spans="1:8" ht="12.75">
      <c r="A59" s="135"/>
      <c r="B59" s="115"/>
      <c r="C59" s="115"/>
      <c r="D59" s="17"/>
      <c r="E59" s="3"/>
      <c r="F59" s="3"/>
      <c r="G59" s="73"/>
      <c r="H59" s="35">
        <f aca="true" t="shared" si="4" ref="H59:H67">F59*G59</f>
        <v>0</v>
      </c>
    </row>
    <row r="60" spans="1:8" ht="12.75">
      <c r="A60" s="135"/>
      <c r="B60" s="115"/>
      <c r="C60" s="115"/>
      <c r="D60" s="17"/>
      <c r="E60" s="3"/>
      <c r="F60" s="3"/>
      <c r="G60" s="73"/>
      <c r="H60" s="35">
        <f t="shared" si="4"/>
        <v>0</v>
      </c>
    </row>
    <row r="61" spans="1:8" ht="12.75">
      <c r="A61" s="135"/>
      <c r="B61" s="115"/>
      <c r="C61" s="115"/>
      <c r="D61" s="17"/>
      <c r="E61" s="3"/>
      <c r="F61" s="3"/>
      <c r="G61" s="73"/>
      <c r="H61" s="35">
        <f t="shared" si="4"/>
        <v>0</v>
      </c>
    </row>
    <row r="62" spans="1:8" ht="12.75">
      <c r="A62" s="135"/>
      <c r="B62" s="115"/>
      <c r="C62" s="115"/>
      <c r="D62" s="17"/>
      <c r="E62" s="3"/>
      <c r="F62" s="3"/>
      <c r="G62" s="73"/>
      <c r="H62" s="35">
        <f t="shared" si="4"/>
        <v>0</v>
      </c>
    </row>
    <row r="63" spans="1:8" ht="12.75">
      <c r="A63" s="135"/>
      <c r="B63" s="115"/>
      <c r="C63" s="115"/>
      <c r="D63" s="17"/>
      <c r="E63" s="3"/>
      <c r="F63" s="3"/>
      <c r="G63" s="73"/>
      <c r="H63" s="35">
        <f t="shared" si="4"/>
        <v>0</v>
      </c>
    </row>
    <row r="64" spans="1:8" ht="12.75">
      <c r="A64" s="135"/>
      <c r="B64" s="115"/>
      <c r="C64" s="115"/>
      <c r="D64" s="17"/>
      <c r="E64" s="3"/>
      <c r="F64" s="3"/>
      <c r="G64" s="71"/>
      <c r="H64" s="35">
        <f t="shared" si="4"/>
        <v>0</v>
      </c>
    </row>
    <row r="65" spans="1:8" ht="12.75">
      <c r="A65" s="135"/>
      <c r="B65" s="115"/>
      <c r="C65" s="115"/>
      <c r="D65" s="17"/>
      <c r="E65" s="3"/>
      <c r="F65" s="3"/>
      <c r="G65" s="73"/>
      <c r="H65" s="35">
        <f t="shared" si="4"/>
        <v>0</v>
      </c>
    </row>
    <row r="66" spans="1:8" ht="12.75">
      <c r="A66" s="135"/>
      <c r="B66" s="115"/>
      <c r="C66" s="115"/>
      <c r="D66" s="70"/>
      <c r="E66" s="62"/>
      <c r="F66" s="62"/>
      <c r="G66" s="71"/>
      <c r="H66" s="27">
        <f t="shared" si="4"/>
        <v>0</v>
      </c>
    </row>
    <row r="67" spans="1:8" ht="13.5" thickBot="1">
      <c r="A67" s="135"/>
      <c r="B67" s="115"/>
      <c r="C67" s="115"/>
      <c r="D67" s="70"/>
      <c r="E67" s="62"/>
      <c r="F67" s="62"/>
      <c r="G67" s="71"/>
      <c r="H67" s="27">
        <f t="shared" si="4"/>
        <v>0</v>
      </c>
    </row>
    <row r="68" spans="1:8" ht="14.25" thickBot="1" thickTop="1">
      <c r="A68" s="135"/>
      <c r="B68" s="115"/>
      <c r="C68" s="116"/>
      <c r="D68" s="53" t="s">
        <v>11</v>
      </c>
      <c r="E68" s="112"/>
      <c r="F68" s="112"/>
      <c r="G68" s="113"/>
      <c r="H68" s="36">
        <f>SUM(H58:H67)</f>
        <v>0</v>
      </c>
    </row>
    <row r="69" spans="1:8" ht="13.5" thickTop="1">
      <c r="A69" s="135"/>
      <c r="B69" s="115"/>
      <c r="C69" s="114" t="s">
        <v>2</v>
      </c>
      <c r="D69" s="54" t="s">
        <v>4</v>
      </c>
      <c r="E69" s="16" t="str">
        <f>ТО15000!E67</f>
        <v>Mobil-1 0W40</v>
      </c>
      <c r="F69" s="16">
        <f>ТО15000!F67</f>
        <v>4.9</v>
      </c>
      <c r="G69" s="79">
        <f>ТО15000!G67</f>
        <v>711.46</v>
      </c>
      <c r="H69" s="35">
        <f>F69*G69</f>
        <v>3486.1540000000005</v>
      </c>
    </row>
    <row r="70" spans="1:8" ht="12.75">
      <c r="A70" s="135"/>
      <c r="B70" s="115"/>
      <c r="C70" s="115"/>
      <c r="D70" s="17" t="s">
        <v>7</v>
      </c>
      <c r="E70" s="3" t="str">
        <f>ТО15000!E68</f>
        <v>MD352626</v>
      </c>
      <c r="F70" s="3">
        <f>ТО15000!F68</f>
        <v>1</v>
      </c>
      <c r="G70" s="73">
        <f>ТО15000!G68</f>
        <v>753</v>
      </c>
      <c r="H70" s="35">
        <f aca="true" t="shared" si="5" ref="H70:H76">F70*G70</f>
        <v>753</v>
      </c>
    </row>
    <row r="71" spans="1:8" ht="12.75">
      <c r="A71" s="135"/>
      <c r="B71" s="115"/>
      <c r="C71" s="115"/>
      <c r="D71" s="17" t="s">
        <v>8</v>
      </c>
      <c r="E71" s="3" t="str">
        <f>ТО15000!E69</f>
        <v>7803A028</v>
      </c>
      <c r="F71" s="3">
        <f>ТО15000!F69</f>
        <v>1</v>
      </c>
      <c r="G71" s="73">
        <f>ТО15000!G69</f>
        <v>1310</v>
      </c>
      <c r="H71" s="35">
        <f t="shared" si="5"/>
        <v>1310</v>
      </c>
    </row>
    <row r="72" spans="1:8" ht="12.75">
      <c r="A72" s="135"/>
      <c r="B72" s="115"/>
      <c r="C72" s="115"/>
      <c r="D72" s="17" t="s">
        <v>20</v>
      </c>
      <c r="E72" s="3" t="str">
        <f>ТО60000!E67</f>
        <v>1822A002</v>
      </c>
      <c r="F72" s="3">
        <f>ТО60000!F67</f>
        <v>6</v>
      </c>
      <c r="G72" s="73">
        <f>ТО60000!G67</f>
        <v>1099</v>
      </c>
      <c r="H72" s="35">
        <f t="shared" si="5"/>
        <v>6594</v>
      </c>
    </row>
    <row r="73" spans="1:8" ht="28.5" customHeight="1">
      <c r="A73" s="135"/>
      <c r="B73" s="115"/>
      <c r="C73" s="115"/>
      <c r="D73" s="17" t="s">
        <v>69</v>
      </c>
      <c r="E73" s="3" t="str">
        <f>ТО30000!E65</f>
        <v>Mobil DOT4</v>
      </c>
      <c r="F73" s="3">
        <f>ТО30000!F65</f>
        <v>1</v>
      </c>
      <c r="G73" s="73">
        <f>ТО30000!G65</f>
        <v>275</v>
      </c>
      <c r="H73" s="35">
        <f t="shared" si="5"/>
        <v>275</v>
      </c>
    </row>
    <row r="74" spans="1:8" ht="12.75">
      <c r="A74" s="135"/>
      <c r="B74" s="115"/>
      <c r="C74" s="115"/>
      <c r="D74" s="17" t="s">
        <v>22</v>
      </c>
      <c r="E74" s="3" t="str">
        <f>ТО30000!E66</f>
        <v>MR571476</v>
      </c>
      <c r="F74" s="3">
        <f>ТО30000!F66</f>
        <v>1</v>
      </c>
      <c r="G74" s="73">
        <f>ТО30000!G66</f>
        <v>2159</v>
      </c>
      <c r="H74" s="35">
        <f t="shared" si="5"/>
        <v>2159</v>
      </c>
    </row>
    <row r="75" spans="1:8" ht="25.5">
      <c r="A75" s="135"/>
      <c r="B75" s="115"/>
      <c r="C75" s="115"/>
      <c r="D75" s="17" t="s">
        <v>33</v>
      </c>
      <c r="E75" s="3" t="str">
        <f>'[2]Запчасти'!$B$151</f>
        <v>MR529135</v>
      </c>
      <c r="F75" s="3">
        <v>1</v>
      </c>
      <c r="G75" s="72">
        <f>'[2]Запчасти'!$C$151</f>
        <v>4851</v>
      </c>
      <c r="H75" s="35">
        <f t="shared" si="5"/>
        <v>4851</v>
      </c>
    </row>
    <row r="76" spans="1:8" ht="25.5">
      <c r="A76" s="135"/>
      <c r="B76" s="115"/>
      <c r="C76" s="115"/>
      <c r="D76" s="17" t="s">
        <v>59</v>
      </c>
      <c r="E76" s="3" t="str">
        <f>'[2]Запчасти'!$B$153</f>
        <v>MR529146</v>
      </c>
      <c r="F76" s="3">
        <v>1</v>
      </c>
      <c r="G76" s="73">
        <f>'[2]Запчасти'!$C$153</f>
        <v>146</v>
      </c>
      <c r="H76" s="35">
        <f t="shared" si="5"/>
        <v>146</v>
      </c>
    </row>
    <row r="77" spans="1:8" ht="25.5">
      <c r="A77" s="135"/>
      <c r="B77" s="115"/>
      <c r="C77" s="115"/>
      <c r="D77" s="70" t="s">
        <v>27</v>
      </c>
      <c r="E77" s="62" t="str">
        <f>ТО60000!E68</f>
        <v>Antifreeze Extra</v>
      </c>
      <c r="F77" s="62">
        <f>ТО60000!F68</f>
        <v>11</v>
      </c>
      <c r="G77" s="71">
        <f>ТО60000!G68</f>
        <v>332</v>
      </c>
      <c r="H77" s="27">
        <f>F77*G77</f>
        <v>3652</v>
      </c>
    </row>
    <row r="78" spans="1:8" ht="25.5">
      <c r="A78" s="135"/>
      <c r="B78" s="115"/>
      <c r="C78" s="115"/>
      <c r="D78" s="70" t="s">
        <v>79</v>
      </c>
      <c r="E78" s="62" t="str">
        <f>'[2]Запчасти'!$B$160</f>
        <v>MR561584</v>
      </c>
      <c r="F78" s="62">
        <v>1</v>
      </c>
      <c r="G78" s="71">
        <f>'[2]Запчасти'!$C$160</f>
        <v>523</v>
      </c>
      <c r="H78" s="27">
        <f>F78*G78</f>
        <v>523</v>
      </c>
    </row>
    <row r="79" spans="1:8" ht="13.5" thickBot="1">
      <c r="A79" s="135"/>
      <c r="B79" s="115"/>
      <c r="C79" s="115"/>
      <c r="D79" s="70"/>
      <c r="E79" s="62"/>
      <c r="F79" s="62"/>
      <c r="G79" s="71"/>
      <c r="H79" s="27">
        <f>F79*G79</f>
        <v>0</v>
      </c>
    </row>
    <row r="80" spans="1:8" ht="14.25" thickBot="1" thickTop="1">
      <c r="A80" s="136"/>
      <c r="B80" s="122"/>
      <c r="C80" s="122"/>
      <c r="D80" s="52" t="s">
        <v>11</v>
      </c>
      <c r="E80" s="119"/>
      <c r="F80" s="119"/>
      <c r="G80" s="120"/>
      <c r="H80" s="36">
        <f>SUM(H69:H79)</f>
        <v>23749.154000000002</v>
      </c>
    </row>
    <row r="81" spans="1:8" ht="14.25" customHeight="1" thickBot="1" thickTop="1">
      <c r="A81" s="139" t="s">
        <v>76</v>
      </c>
      <c r="B81" s="141" t="str">
        <f>B12</f>
        <v>3,2 DI-D</v>
      </c>
      <c r="C81" s="8" t="s">
        <v>1</v>
      </c>
      <c r="D81" s="121"/>
      <c r="E81" s="121"/>
      <c r="F81" s="121"/>
      <c r="G81" s="121"/>
      <c r="H81" s="37">
        <f>H22+G3</f>
        <v>28740.6</v>
      </c>
    </row>
    <row r="82" spans="1:8" ht="14.25" thickBot="1" thickTop="1">
      <c r="A82" s="139"/>
      <c r="B82" s="142"/>
      <c r="C82" s="9" t="s">
        <v>2</v>
      </c>
      <c r="D82" s="117"/>
      <c r="E82" s="117"/>
      <c r="F82" s="117"/>
      <c r="G82" s="117"/>
      <c r="H82" s="37">
        <f>H33+G4</f>
        <v>28240.8</v>
      </c>
    </row>
    <row r="83" spans="1:8" ht="14.25" thickBot="1" thickTop="1">
      <c r="A83" s="139"/>
      <c r="B83" s="177">
        <v>3</v>
      </c>
      <c r="C83" s="9" t="s">
        <v>1</v>
      </c>
      <c r="D83" s="83"/>
      <c r="E83" s="83"/>
      <c r="F83" s="83"/>
      <c r="G83" s="91"/>
      <c r="H83" s="37">
        <f>H45+G5</f>
        <v>36452.154</v>
      </c>
    </row>
    <row r="84" spans="1:8" ht="14.25" thickBot="1" thickTop="1">
      <c r="A84" s="139"/>
      <c r="B84" s="178"/>
      <c r="C84" s="9" t="s">
        <v>2</v>
      </c>
      <c r="D84" s="83"/>
      <c r="E84" s="83"/>
      <c r="F84" s="83"/>
      <c r="G84" s="91"/>
      <c r="H84" s="37">
        <f>H57+G6</f>
        <v>36452.154</v>
      </c>
    </row>
    <row r="85" spans="1:8" ht="14.25" thickBot="1" thickTop="1">
      <c r="A85" s="139"/>
      <c r="B85" s="142" t="str">
        <f>B58</f>
        <v>3,8 MIVEC</v>
      </c>
      <c r="C85" s="9" t="s">
        <v>1</v>
      </c>
      <c r="D85" s="117"/>
      <c r="E85" s="117"/>
      <c r="F85" s="117"/>
      <c r="G85" s="117"/>
      <c r="H85" s="37"/>
    </row>
    <row r="86" spans="1:8" ht="14.25" thickBot="1" thickTop="1">
      <c r="A86" s="140"/>
      <c r="B86" s="143"/>
      <c r="C86" s="10" t="s">
        <v>2</v>
      </c>
      <c r="D86" s="118"/>
      <c r="E86" s="118"/>
      <c r="F86" s="118"/>
      <c r="G86" s="118"/>
      <c r="H86" s="37">
        <f>H80+G8</f>
        <v>36494.054000000004</v>
      </c>
    </row>
    <row r="87" spans="1:8" ht="13.5" customHeight="1" thickBot="1" thickTop="1">
      <c r="A87" s="123" t="s">
        <v>77</v>
      </c>
      <c r="B87" s="125" t="str">
        <f>B81</f>
        <v>3,2 DI-D</v>
      </c>
      <c r="C87" s="11" t="s">
        <v>1</v>
      </c>
      <c r="D87" s="127"/>
      <c r="E87" s="127"/>
      <c r="F87" s="127"/>
      <c r="G87" s="127"/>
      <c r="H87" s="38">
        <f>H81+G10</f>
        <v>29990.1</v>
      </c>
    </row>
    <row r="88" spans="1:8" ht="14.25" thickBot="1" thickTop="1">
      <c r="A88" s="123"/>
      <c r="B88" s="126"/>
      <c r="C88" s="12" t="s">
        <v>2</v>
      </c>
      <c r="D88" s="128"/>
      <c r="E88" s="128"/>
      <c r="F88" s="128"/>
      <c r="G88" s="128"/>
      <c r="H88" s="38">
        <f>H82+G10</f>
        <v>29490.3</v>
      </c>
    </row>
    <row r="89" spans="1:8" ht="14.25" thickBot="1" thickTop="1">
      <c r="A89" s="123"/>
      <c r="B89" s="131">
        <v>3</v>
      </c>
      <c r="C89" s="12" t="s">
        <v>1</v>
      </c>
      <c r="D89" s="128"/>
      <c r="E89" s="128"/>
      <c r="F89" s="128"/>
      <c r="G89" s="172"/>
      <c r="H89" s="38">
        <f>H83+G10</f>
        <v>37701.654</v>
      </c>
    </row>
    <row r="90" spans="1:8" ht="14.25" thickBot="1" thickTop="1">
      <c r="A90" s="123"/>
      <c r="B90" s="132"/>
      <c r="C90" s="12" t="s">
        <v>2</v>
      </c>
      <c r="D90" s="128"/>
      <c r="E90" s="128"/>
      <c r="F90" s="128"/>
      <c r="G90" s="172"/>
      <c r="H90" s="38">
        <f>H84+G10</f>
        <v>37701.654</v>
      </c>
    </row>
    <row r="91" spans="1:8" ht="14.25" thickBot="1" thickTop="1">
      <c r="A91" s="123"/>
      <c r="B91" s="126" t="str">
        <f>B85</f>
        <v>3,8 MIVEC</v>
      </c>
      <c r="C91" s="12" t="s">
        <v>1</v>
      </c>
      <c r="D91" s="128"/>
      <c r="E91" s="128"/>
      <c r="F91" s="128"/>
      <c r="G91" s="128"/>
      <c r="H91" s="38"/>
    </row>
    <row r="92" spans="1:8" ht="14.25" thickBot="1" thickTop="1">
      <c r="A92" s="124"/>
      <c r="B92" s="129"/>
      <c r="C92" s="13" t="s">
        <v>2</v>
      </c>
      <c r="D92" s="130"/>
      <c r="E92" s="130"/>
      <c r="F92" s="130"/>
      <c r="G92" s="130"/>
      <c r="H92" s="38">
        <f>H86+G10</f>
        <v>37743.554000000004</v>
      </c>
    </row>
    <row r="93" ht="13.5" thickTop="1"/>
  </sheetData>
  <sheetProtection/>
  <mergeCells count="55">
    <mergeCell ref="E2:F2"/>
    <mergeCell ref="A9:A10"/>
    <mergeCell ref="A1:C1"/>
    <mergeCell ref="D1:H1"/>
    <mergeCell ref="A2:C2"/>
    <mergeCell ref="A3:A8"/>
    <mergeCell ref="B3:B4"/>
    <mergeCell ref="B7:B8"/>
    <mergeCell ref="G5:H5"/>
    <mergeCell ref="G6:H6"/>
    <mergeCell ref="G2:H2"/>
    <mergeCell ref="G3:H3"/>
    <mergeCell ref="G4:H4"/>
    <mergeCell ref="G7:H7"/>
    <mergeCell ref="G8:H8"/>
    <mergeCell ref="G9:H9"/>
    <mergeCell ref="E68:G68"/>
    <mergeCell ref="E80:G80"/>
    <mergeCell ref="D81:G81"/>
    <mergeCell ref="D82:G82"/>
    <mergeCell ref="B85:B86"/>
    <mergeCell ref="D85:G85"/>
    <mergeCell ref="D86:G86"/>
    <mergeCell ref="C69:C80"/>
    <mergeCell ref="A12:A80"/>
    <mergeCell ref="B12:B33"/>
    <mergeCell ref="B58:B80"/>
    <mergeCell ref="C23:C33"/>
    <mergeCell ref="C58:C68"/>
    <mergeCell ref="C12:C22"/>
    <mergeCell ref="B34:B57"/>
    <mergeCell ref="C34:C45"/>
    <mergeCell ref="C46:C57"/>
    <mergeCell ref="D87:G87"/>
    <mergeCell ref="D88:G88"/>
    <mergeCell ref="B91:B92"/>
    <mergeCell ref="D91:G91"/>
    <mergeCell ref="D92:G92"/>
    <mergeCell ref="D89:G89"/>
    <mergeCell ref="D90:G90"/>
    <mergeCell ref="A81:A86"/>
    <mergeCell ref="B81:B82"/>
    <mergeCell ref="A87:A92"/>
    <mergeCell ref="B87:B88"/>
    <mergeCell ref="B83:B84"/>
    <mergeCell ref="B89:B90"/>
    <mergeCell ref="B5:B6"/>
    <mergeCell ref="E22:G22"/>
    <mergeCell ref="E33:G33"/>
    <mergeCell ref="B9:C9"/>
    <mergeCell ref="B10:C10"/>
    <mergeCell ref="E9:F9"/>
    <mergeCell ref="E10:F10"/>
    <mergeCell ref="G10:H10"/>
    <mergeCell ref="E3:F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2003-01-27T07:18:19Z</cp:lastPrinted>
  <dcterms:created xsi:type="dcterms:W3CDTF">2003-01-20T12:49:07Z</dcterms:created>
  <dcterms:modified xsi:type="dcterms:W3CDTF">2011-01-11T14:17:22Z</dcterms:modified>
  <cp:category/>
  <cp:version/>
  <cp:contentType/>
  <cp:contentStatus/>
</cp:coreProperties>
</file>